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стр.1_4" sheetId="1" r:id="rId1"/>
    <sheet name="стр.5_7" sheetId="2" r:id="rId2"/>
    <sheet name="обоснование местн" sheetId="3" r:id="rId3"/>
    <sheet name="обоснование край" sheetId="4" r:id="rId4"/>
    <sheet name="обоснование внебюджет" sheetId="5" r:id="rId5"/>
    <sheet name="обоснование иные" sheetId="6" r:id="rId6"/>
    <sheet name=" ВНЕБЮДЖЕТ ГРАНТЫ 2022" sheetId="7" r:id="rId7"/>
  </sheets>
  <externalReferences>
    <externalReference r:id="rId10"/>
  </externalReference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Area" localSheetId="6">' ВНЕБЮДЖЕТ ГРАНТЫ 2022'!$A$1:$E$154</definedName>
    <definedName name="_xlnm.Print_Area" localSheetId="4">'обоснование внебюджет'!$A$1:$E$166</definedName>
    <definedName name="_xlnm.Print_Area" localSheetId="5">'обоснование иные'!$A$1:$E$108</definedName>
    <definedName name="_xlnm.Print_Area" localSheetId="3">'обоснование край'!$A$1:$E$109</definedName>
    <definedName name="_xlnm.Print_Area" localSheetId="2">'обоснование местн'!$A$1:$E$185</definedName>
    <definedName name="_xlnm.Print_Area" localSheetId="0">'стр.1_4'!$A$1:$FE$126</definedName>
    <definedName name="_xlnm.Print_Area" localSheetId="1">'стр.5_7'!$A$1:$FJ$68</definedName>
  </definedNames>
  <calcPr fullCalcOnLoad="1"/>
</workbook>
</file>

<file path=xl/sharedStrings.xml><?xml version="1.0" encoding="utf-8"?>
<sst xmlns="http://schemas.openxmlformats.org/spreadsheetml/2006/main" count="1573" uniqueCount="573">
  <si>
    <r>
      <t>12</t>
    </r>
    <r>
      <rPr>
        <sz val="6"/>
        <color indexed="9"/>
        <rFont val="Times New Roman"/>
        <family val="1"/>
      </rPr>
      <t>_</t>
    </r>
    <r>
      <rPr>
        <sz val="6"/>
        <rFont val="Times New Roman"/>
        <family val="1"/>
      </rPr>
      <t>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</si>
  <si>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r>
      <t>11</t>
    </r>
    <r>
      <rPr>
        <sz val="6"/>
        <color indexed="9"/>
        <rFont val="Times New Roman"/>
        <family val="1"/>
      </rPr>
      <t>_</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</si>
  <si>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13</t>
    </r>
    <r>
      <rPr>
        <sz val="6"/>
        <color indexed="9"/>
        <rFont val="Times New Roman"/>
        <family val="1"/>
      </rPr>
      <t>_</t>
    </r>
    <r>
      <rPr>
        <sz val="6"/>
        <rFont val="Times New Roman"/>
        <family val="1"/>
      </rPr>
      <t>Указывается уникальный код объекта капитального строительства, объекта недвижимого имущества.</t>
    </r>
  </si>
  <si>
    <r>
      <t>17</t>
    </r>
    <r>
      <rPr>
        <sz val="6"/>
        <color indexed="9"/>
        <rFont val="Times New Roman"/>
        <family val="1"/>
      </rPr>
      <t>_</t>
    </r>
    <r>
      <rPr>
        <sz val="6"/>
        <rFont val="Times New Roman"/>
        <family val="1"/>
      </rPr>
      <t>Федеральным государственным бюджетным учреждением показатель не формируется.</t>
    </r>
  </si>
  <si>
    <r>
      <t>20</t>
    </r>
    <r>
      <rPr>
        <sz val="6"/>
        <color indexed="9"/>
        <rFont val="Times New Roman"/>
        <family val="1"/>
      </rPr>
      <t>_</t>
    </r>
    <r>
      <rPr>
        <sz val="6"/>
        <rFont val="Times New Roman"/>
        <family val="1"/>
      </rPr>
      <t>Указывается дата подписания Плана руководителем (уполномоченным лицом) учреждения.</t>
    </r>
  </si>
  <si>
    <r>
      <t>(первичный - "0", уточненный - "1", "2", "3", "…")</t>
    </r>
    <r>
      <rPr>
        <vertAlign val="superscript"/>
        <sz val="6"/>
        <rFont val="Times New Roman"/>
        <family val="1"/>
      </rPr>
      <t>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</si>
  <si>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7.5"/>
        <rFont val="Times New Roman"/>
        <family val="1"/>
      </rPr>
      <t>15</t>
    </r>
  </si>
  <si>
    <t>за счет субсидий, предоставляемых в соответствии с абзацем вторым пункта 1 статьи 78.1 Бюджетного кодекса Российской Федерации, всего</t>
  </si>
  <si>
    <r>
      <t>14</t>
    </r>
    <r>
      <rPr>
        <sz val="6"/>
        <color indexed="9"/>
        <rFont val="Times New Roman"/>
        <family val="1"/>
      </rPr>
      <t>_</t>
    </r>
    <r>
      <rPr>
        <sz val="6"/>
        <rFont val="Times New Roman"/>
        <family val="1"/>
      </rPr>
      <t>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</si>
  <si>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</si>
  <si>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r>
      <t>16</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</si>
  <si>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18</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t>
    </r>
  </si>
  <si>
    <r>
      <t>2</t>
    </r>
    <r>
      <rPr>
        <sz val="6"/>
        <color indexed="9"/>
        <rFont val="Times New Roman"/>
        <family val="1"/>
      </rPr>
      <t>_</t>
    </r>
    <r>
      <rPr>
        <sz val="6"/>
        <rFont val="Times New Roman"/>
        <family val="1"/>
      </rPr>
      <t>При представлении уточненного Плана указывается номер очередного внесения изменения в приложение (например, "1", "2", "3", "...").</t>
    </r>
  </si>
  <si>
    <r>
      <t>4</t>
    </r>
    <r>
      <rPr>
        <sz val="6"/>
        <color indexed="9"/>
        <rFont val="Times New Roman"/>
        <family val="1"/>
      </rPr>
      <t>_</t>
    </r>
    <r>
      <rPr>
        <sz val="6"/>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</si>
  <si>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6"/>
        <color indexed="9"/>
        <rFont val="Times New Roman"/>
        <family val="1"/>
      </rPr>
      <t>_</t>
    </r>
    <r>
      <rPr>
        <sz val="6"/>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</si>
  <si>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6"/>
        <color indexed="9"/>
        <rFont val="Times New Roman"/>
        <family val="1"/>
      </rPr>
      <t>_</t>
    </r>
    <r>
      <rPr>
        <sz val="6"/>
        <rFont val="Times New Roman"/>
        <family val="1"/>
      </rPr>
      <t>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</si>
  <si>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Код по бюджетной классификации Российской Федерации </t>
    </r>
    <r>
      <rPr>
        <vertAlign val="superscript"/>
        <sz val="7.5"/>
        <rFont val="Times New Roman"/>
        <family val="1"/>
      </rPr>
      <t>12</t>
    </r>
  </si>
  <si>
    <r>
      <t xml:space="preserve">Уникальный 
код </t>
    </r>
    <r>
      <rPr>
        <vertAlign val="superscript"/>
        <sz val="7.5"/>
        <rFont val="Times New Roman"/>
        <family val="1"/>
      </rPr>
      <t>13</t>
    </r>
  </si>
  <si>
    <t>9</t>
  </si>
  <si>
    <t>10</t>
  </si>
  <si>
    <r>
      <t xml:space="preserve">Выплаты на закупку товаров, работ, услуг, всего </t>
    </r>
    <r>
      <rPr>
        <b/>
        <vertAlign val="superscript"/>
        <sz val="7.5"/>
        <rFont val="Times New Roman"/>
        <family val="1"/>
      </rPr>
      <t>14</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</si>
  <si>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7.5"/>
        <rFont val="Times New Roman"/>
        <family val="1"/>
      </rPr>
      <t>15</t>
    </r>
  </si>
  <si>
    <t>в том числе:
в соответствии с Федеральным законом № 44-ФЗ, всего</t>
  </si>
  <si>
    <r>
      <t xml:space="preserve">из них </t>
    </r>
    <r>
      <rPr>
        <vertAlign val="superscript"/>
        <sz val="7.5"/>
        <rFont val="Times New Roman"/>
        <family val="1"/>
      </rPr>
      <t>12</t>
    </r>
    <r>
      <rPr>
        <sz val="7.5"/>
        <rFont val="Times New Roman"/>
        <family val="1"/>
      </rPr>
      <t xml:space="preserve">:
</t>
    </r>
  </si>
  <si>
    <r>
      <t xml:space="preserve">из них </t>
    </r>
    <r>
      <rPr>
        <vertAlign val="superscript"/>
        <sz val="7.5"/>
        <rFont val="Times New Roman"/>
        <family val="1"/>
      </rPr>
      <t>13</t>
    </r>
    <r>
      <rPr>
        <sz val="7.5"/>
        <rFont val="Times New Roman"/>
        <family val="1"/>
      </rPr>
      <t xml:space="preserve">:
</t>
    </r>
  </si>
  <si>
    <t>1.3.2.</t>
  </si>
  <si>
    <t>1.1.</t>
  </si>
  <si>
    <t>1.2.</t>
  </si>
  <si>
    <t>1.3.</t>
  </si>
  <si>
    <t>1.3.1.</t>
  </si>
  <si>
    <t>1.4.</t>
  </si>
  <si>
    <t>264100</t>
  </si>
  <si>
    <t>264000</t>
  </si>
  <si>
    <t>263100</t>
  </si>
  <si>
    <t>263000</t>
  </si>
  <si>
    <t>262000</t>
  </si>
  <si>
    <t>261000</t>
  </si>
  <si>
    <t>260000</t>
  </si>
  <si>
    <t>1.4.1.</t>
  </si>
  <si>
    <t>1.4.1.1.</t>
  </si>
  <si>
    <t>264110</t>
  </si>
  <si>
    <t>1.4.1.2.</t>
  </si>
  <si>
    <r>
      <t xml:space="preserve">в соответствии с Федеральным законом № 223-ФЗ </t>
    </r>
    <r>
      <rPr>
        <vertAlign val="superscript"/>
        <sz val="7.5"/>
        <rFont val="Times New Roman"/>
        <family val="1"/>
      </rPr>
      <t>17</t>
    </r>
  </si>
  <si>
    <t>264120</t>
  </si>
  <si>
    <t>№
пункта,
подпункта</t>
  </si>
  <si>
    <t>1.4.2.</t>
  </si>
  <si>
    <t>264200</t>
  </si>
  <si>
    <t>1.4.2.1.</t>
  </si>
  <si>
    <t>264210</t>
  </si>
  <si>
    <t>1.4.2.2.</t>
  </si>
  <si>
    <t>264220</t>
  </si>
  <si>
    <t>1.4.3.</t>
  </si>
  <si>
    <r>
      <t xml:space="preserve">за счет субсидий, предоставляемых на осуществление капитальных вложений </t>
    </r>
    <r>
      <rPr>
        <vertAlign val="superscript"/>
        <sz val="7.5"/>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</si>
  <si>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</si>
  <si>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</si>
  <si>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</si>
  <si>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</si>
  <si>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</si>
  <si>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</si>
  <si>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</si>
  <si>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</si>
  <si>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</si>
  <si>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</si>
  <si>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</si>
  <si>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</si>
  <si>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</si>
  <si>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</si>
  <si>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</si>
  <si>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265000</t>
  </si>
  <si>
    <t>265100</t>
  </si>
  <si>
    <t>2.</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</si>
  <si>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</si>
  <si>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</si>
  <si>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266000</t>
  </si>
  <si>
    <t>266100</t>
  </si>
  <si>
    <r>
      <t xml:space="preserve"> г.</t>
    </r>
    <r>
      <rPr>
        <vertAlign val="superscript"/>
        <sz val="7.5"/>
        <rFont val="Times New Roman"/>
        <family val="1"/>
      </rPr>
      <t>20</t>
    </r>
  </si>
  <si>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</si>
  <si>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</si>
  <si>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</si>
  <si>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</si>
  <si>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</si>
  <si>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</si>
  <si>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</si>
  <si>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</si>
  <si>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</si>
  <si>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</si>
  <si>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</si>
  <si>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</si>
  <si>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</si>
  <si>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</si>
  <si>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</si>
  <si>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</si>
  <si>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</si>
  <si>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</si>
  <si>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</si>
  <si>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</si>
  <si>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</si>
  <si>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</si>
  <si>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</si>
  <si>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</si>
  <si>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</si>
  <si>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</si>
  <si>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</si>
  <si>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</si>
  <si>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</si>
  <si>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</si>
  <si>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</si>
  <si>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</si>
  <si>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</si>
  <si>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</si>
  <si>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</si>
  <si>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</si>
  <si>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</si>
  <si>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</si>
  <si>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1000</t>
  </si>
  <si>
    <t>1100</t>
  </si>
  <si>
    <t>120</t>
  </si>
  <si>
    <t>доходы от оказания услуг, работ, компенсации затрат учреждений, всего</t>
  </si>
  <si>
    <t>1200</t>
  </si>
  <si>
    <t>130</t>
  </si>
  <si>
    <t>1210</t>
  </si>
  <si>
    <t>1220</t>
  </si>
  <si>
    <t>1300</t>
  </si>
  <si>
    <t>140</t>
  </si>
  <si>
    <t>безвозмездные денежные поступления, всего</t>
  </si>
  <si>
    <t>1400</t>
  </si>
  <si>
    <t>150</t>
  </si>
  <si>
    <t>1500</t>
  </si>
  <si>
    <t>180</t>
  </si>
  <si>
    <t>целевые субсидии</t>
  </si>
  <si>
    <t>субсидии на осуществление капитальных вложений</t>
  </si>
  <si>
    <t>доходы от операций с активами, всего</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</si>
  <si>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</si>
  <si>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</si>
  <si>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</si>
  <si>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</si>
  <si>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</si>
  <si>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</si>
  <si>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</si>
  <si>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</si>
  <si>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</si>
  <si>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</si>
  <si>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</si>
  <si>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</si>
  <si>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</si>
  <si>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2140</t>
  </si>
  <si>
    <t>119</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</si>
  <si>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</si>
  <si>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</si>
  <si>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</si>
  <si>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</si>
  <si>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</si>
  <si>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</si>
  <si>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2170</t>
  </si>
  <si>
    <t>139</t>
  </si>
  <si>
    <t>социальные и иные выплаты населению, всего</t>
  </si>
  <si>
    <t>2200</t>
  </si>
  <si>
    <t>300</t>
  </si>
  <si>
    <t>2210</t>
  </si>
  <si>
    <t>321</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</si>
  <si>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</si>
  <si>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</si>
  <si>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</si>
  <si>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</si>
  <si>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</si>
  <si>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</si>
  <si>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</si>
  <si>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</si>
  <si>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</si>
  <si>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</si>
  <si>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</si>
  <si>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</si>
  <si>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</si>
  <si>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</si>
  <si>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</si>
  <si>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</si>
  <si>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</si>
  <si>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</si>
  <si>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</si>
  <si>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</si>
  <si>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</si>
  <si>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</si>
  <si>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</si>
  <si>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</si>
  <si>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2430</t>
  </si>
  <si>
    <t>863</t>
  </si>
  <si>
    <t>2500</t>
  </si>
  <si>
    <t>2520</t>
  </si>
  <si>
    <t>831</t>
  </si>
  <si>
    <t>2600</t>
  </si>
  <si>
    <t>2610</t>
  </si>
  <si>
    <t>241</t>
  </si>
  <si>
    <t>2630</t>
  </si>
  <si>
    <t>243</t>
  </si>
  <si>
    <t>2640</t>
  </si>
  <si>
    <t>244</t>
  </si>
  <si>
    <t>из них:</t>
  </si>
  <si>
    <t>капитальные вложения в объекты государственной (муниципальной) собственности, всего</t>
  </si>
  <si>
    <t>2650</t>
  </si>
  <si>
    <t>400</t>
  </si>
  <si>
    <t>406</t>
  </si>
  <si>
    <t>407</t>
  </si>
  <si>
    <t>3000</t>
  </si>
  <si>
    <t>3010</t>
  </si>
  <si>
    <t>3020</t>
  </si>
  <si>
    <t>3030</t>
  </si>
  <si>
    <t>4000</t>
  </si>
  <si>
    <t>4010</t>
  </si>
  <si>
    <t>610</t>
  </si>
  <si>
    <t>Коды
строк</t>
  </si>
  <si>
    <t>Год
начала закупки</t>
  </si>
  <si>
    <t>(текущий финансовый год)</t>
  </si>
  <si>
    <t>(первый год планового периода)</t>
  </si>
  <si>
    <t>(второй год планового периода)</t>
  </si>
  <si>
    <t>в том числе:
в соответствии с Федеральным законом № 44-ФЗ</t>
  </si>
  <si>
    <t>в соответствии с Федеральным законом № 223-ФЗ</t>
  </si>
  <si>
    <t>в том числе по году начала закупки:</t>
  </si>
  <si>
    <t>(должность)</t>
  </si>
  <si>
    <t>Исполнитель</t>
  </si>
  <si>
    <t>(телефон)</t>
  </si>
  <si>
    <t>1410</t>
  </si>
  <si>
    <t>1420</t>
  </si>
  <si>
    <t>133</t>
  </si>
  <si>
    <t>2180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</si>
  <si>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</si>
  <si>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</si>
  <si>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</si>
  <si>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</si>
  <si>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</si>
  <si>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</si>
  <si>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</si>
  <si>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</si>
  <si>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</si>
  <si>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УТВЕРЖДАЮ</t>
  </si>
  <si>
    <t>(наименование должностного лица)</t>
  </si>
  <si>
    <t>План финансово-хозяйственной деятельности</t>
  </si>
  <si>
    <t>год и плановый период 20</t>
  </si>
  <si>
    <t xml:space="preserve"> годов</t>
  </si>
  <si>
    <t>Вид документа</t>
  </si>
  <si>
    <t>Поступления, всего:</t>
  </si>
  <si>
    <t>в том числе:
доходы от собственности</t>
  </si>
  <si>
    <t>от приносящей доход деятельности</t>
  </si>
  <si>
    <t>1230</t>
  </si>
  <si>
    <t>доходы от штрафов, пеней, иных сумм принудительного изъятия</t>
  </si>
  <si>
    <t>1430</t>
  </si>
  <si>
    <t xml:space="preserve">гранты, гранты в форме субсидий, пожертвования, иные безвозмездные перечисления от физических </t>
  </si>
  <si>
    <t>и юридических лиц, в том числе иностранных организаций</t>
  </si>
  <si>
    <r>
      <t xml:space="preserve">Код по бюджетной классификации Российской Федерации </t>
    </r>
    <r>
      <rPr>
        <vertAlign val="superscript"/>
        <sz val="7.5"/>
        <rFont val="Times New Roman"/>
        <family val="1"/>
      </rPr>
      <t>3</t>
    </r>
  </si>
  <si>
    <r>
      <t xml:space="preserve">Остаток средств на начало текущего финансового года </t>
    </r>
    <r>
      <rPr>
        <vertAlign val="superscript"/>
        <sz val="7.5"/>
        <rFont val="Times New Roman"/>
        <family val="1"/>
      </rPr>
      <t>4</t>
    </r>
  </si>
  <si>
    <r>
      <t xml:space="preserve">Остаток средств на конец текущего финансового года </t>
    </r>
    <r>
      <rPr>
        <vertAlign val="superscript"/>
        <sz val="7.5"/>
        <rFont val="Times New Roman"/>
        <family val="1"/>
      </rPr>
      <t>4</t>
    </r>
  </si>
  <si>
    <r>
      <t xml:space="preserve">расходы на закупку товаров, работ, услуг, всего </t>
    </r>
    <r>
      <rPr>
        <vertAlign val="superscript"/>
        <sz val="7.5"/>
        <rFont val="Times New Roman"/>
        <family val="1"/>
      </rPr>
      <t>7</t>
    </r>
  </si>
  <si>
    <r>
      <t xml:space="preserve">Выплаты, уменьшающие доход, всего </t>
    </r>
    <r>
      <rPr>
        <b/>
        <vertAlign val="superscript"/>
        <sz val="7.5"/>
        <rFont val="Times New Roman"/>
        <family val="1"/>
      </rPr>
      <t>8</t>
    </r>
  </si>
  <si>
    <r>
      <t xml:space="preserve">в том числе:
налог на прибыль </t>
    </r>
    <r>
      <rPr>
        <vertAlign val="superscript"/>
        <sz val="7.5"/>
        <rFont val="Times New Roman"/>
        <family val="1"/>
      </rPr>
      <t>8</t>
    </r>
  </si>
  <si>
    <r>
      <t xml:space="preserve">налог на добавленную стоимость </t>
    </r>
    <r>
      <rPr>
        <vertAlign val="superscript"/>
        <sz val="7.5"/>
        <rFont val="Times New Roman"/>
        <family val="1"/>
      </rPr>
      <t>8</t>
    </r>
  </si>
  <si>
    <r>
      <t xml:space="preserve">прочие налоги, уменьшающие доход </t>
    </r>
    <r>
      <rPr>
        <vertAlign val="superscript"/>
        <sz val="7.5"/>
        <rFont val="Times New Roman"/>
        <family val="1"/>
      </rPr>
      <t>8</t>
    </r>
  </si>
  <si>
    <r>
      <t xml:space="preserve">Прочие выплаты, всего </t>
    </r>
    <r>
      <rPr>
        <b/>
        <vertAlign val="superscript"/>
        <sz val="7.5"/>
        <rFont val="Times New Roman"/>
        <family val="1"/>
      </rPr>
      <t>9</t>
    </r>
  </si>
  <si>
    <t xml:space="preserve">субсидии на финансовое обеспечение выполнения государственного задания за счет средств бюджета </t>
  </si>
  <si>
    <t>Федерального фонда обязательного медицинского страхования</t>
  </si>
  <si>
    <r>
      <t xml:space="preserve"> г.</t>
    </r>
    <r>
      <rPr>
        <vertAlign val="superscript"/>
        <sz val="7.5"/>
        <rFont val="Times New Roman"/>
        <family val="1"/>
      </rPr>
      <t>1</t>
    </r>
  </si>
  <si>
    <t>прочие доходы</t>
  </si>
  <si>
    <t>1600</t>
  </si>
  <si>
    <t>1610</t>
  </si>
  <si>
    <t>1611</t>
  </si>
  <si>
    <t>410</t>
  </si>
  <si>
    <t>доходы от выбытия нематериальных активов</t>
  </si>
  <si>
    <t>1612</t>
  </si>
  <si>
    <t>420</t>
  </si>
  <si>
    <t>доходы от выбытия непроизводственных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</si>
  <si>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</si>
  <si>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</si>
  <si>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</si>
  <si>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</si>
  <si>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</si>
  <si>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</si>
  <si>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</si>
  <si>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</si>
  <si>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</si>
  <si>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</si>
  <si>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1622</t>
  </si>
  <si>
    <t>630</t>
  </si>
  <si>
    <t>возврат денежных средств с иных финансовых активов, в том числе со счетов управляющих компаний</t>
  </si>
  <si>
    <t>1623</t>
  </si>
  <si>
    <t>650</t>
  </si>
  <si>
    <r>
      <t xml:space="preserve">прочие поступления, всего </t>
    </r>
    <r>
      <rPr>
        <vertAlign val="superscript"/>
        <sz val="7.5"/>
        <rFont val="Times New Roman"/>
        <family val="1"/>
      </rPr>
      <t>5</t>
    </r>
  </si>
  <si>
    <t>1700</t>
  </si>
  <si>
    <t>1710</t>
  </si>
  <si>
    <r>
      <t xml:space="preserve">поступление средств в рамках расчетов между головным учреждением и обособленным подразделением </t>
    </r>
    <r>
      <rPr>
        <vertAlign val="superscript"/>
        <sz val="7.5"/>
        <rFont val="Times New Roman"/>
        <family val="1"/>
      </rPr>
      <t>6</t>
    </r>
  </si>
  <si>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</si>
  <si>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</si>
  <si>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</si>
  <si>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</si>
  <si>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</si>
  <si>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</si>
  <si>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</si>
  <si>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</si>
  <si>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из них:
увеличение остатков денежных средств</t>
  </si>
  <si>
    <t>в том числе:
доходы от операций с нефинансовыми активами, всего</t>
  </si>
  <si>
    <t>в том числе:
доходы от выбытия основных средств</t>
  </si>
  <si>
    <t>в том числе:
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</si>
  <si>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 в федеральной
собственности</t>
  </si>
  <si>
    <t>взносы по обязательному социальному страхованию на выплаты по оплате труда работников и иные 
выплаты работникам учреждений</t>
  </si>
  <si>
    <t>взносы на обязательное социальное страхование в части выплат персоналу, подлежащих обложению
страховыми взносами</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</si>
  <si>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</si>
  <si>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</si>
  <si>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323</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</si>
  <si>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</si>
  <si>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</si>
  <si>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2250</t>
  </si>
  <si>
    <t>иные налоги (включаемые в состав расходов) в бюджеты бюджетной системы Российской Федерации, 
а также государственная пошлина</t>
  </si>
  <si>
    <t>гранты, предоставляемые иным некоммерческим организациям (за исключением бюджетных 
и автономных учреждений)</t>
  </si>
  <si>
    <t>гранты юридическим лицам (кроме некоммерческих организаций), индивидуальным предпринимателям</t>
  </si>
  <si>
    <t>814</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</si>
  <si>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</si>
  <si>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</si>
  <si>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</si>
  <si>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</si>
  <si>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832</t>
  </si>
  <si>
    <t>из них:
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</si>
  <si>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 (муниципального) 
имущества</t>
  </si>
  <si>
    <t>2620</t>
  </si>
  <si>
    <t>прочую закупку товаров, работ и услуг</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</si>
  <si>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</si>
  <si>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245</t>
  </si>
  <si>
    <t>закупку энергетических ресурсов</t>
  </si>
  <si>
    <t>247</t>
  </si>
  <si>
    <t>2700</t>
  </si>
  <si>
    <t>в том числе:
приобретение объектов недвижимого имущества</t>
  </si>
  <si>
    <t>2710</t>
  </si>
  <si>
    <t>строительство (реконструкция) объектов недвижимого имущества</t>
  </si>
  <si>
    <t>2720</t>
  </si>
  <si>
    <t>в том числе:
уменьшение остатков денежных средств</t>
  </si>
  <si>
    <r>
      <t xml:space="preserve">перечисление средств в рамках расчетов между головным учреждением и обособленным подразделением </t>
    </r>
    <r>
      <rPr>
        <vertAlign val="superscript"/>
        <sz val="7.5"/>
        <rFont val="Times New Roman"/>
        <family val="1"/>
      </rPr>
      <t>10</t>
    </r>
  </si>
  <si>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</si>
  <si>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</si>
  <si>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</si>
  <si>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</si>
  <si>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</si>
  <si>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</si>
  <si>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</si>
  <si>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</si>
  <si>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</si>
  <si>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</si>
  <si>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</si>
  <si>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</si>
  <si>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доходы от собственности</t>
  </si>
  <si>
    <t>по строкам 1100 - 1600 - коды аналитической группы подвида доходов бюджетов классификации доходов бюджетов;</t>
  </si>
  <si>
    <t>по строкам 1710 - 1740 -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</si>
  <si>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2000 - 2642 -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</si>
  <si>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</si>
  <si>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</si>
  <si>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6"/>
        <color indexed="9"/>
        <rFont val="Times New Roman"/>
        <family val="1"/>
      </rPr>
      <t>_</t>
    </r>
    <r>
      <rPr>
        <sz val="6"/>
        <rFont val="Times New Roman"/>
        <family val="1"/>
      </rPr>
      <t>Указывается дата вступления в силу Плана (изменений в План).</t>
    </r>
  </si>
  <si>
    <r>
      <t>3</t>
    </r>
    <r>
      <rPr>
        <sz val="6"/>
        <color indexed="9"/>
        <rFont val="Times New Roman"/>
        <family val="1"/>
      </rPr>
      <t>_</t>
    </r>
    <r>
      <rPr>
        <sz val="6"/>
        <rFont val="Times New Roman"/>
        <family val="1"/>
      </rPr>
      <t>В графе 3 отражаются:</t>
    </r>
  </si>
  <si>
    <r>
      <t>7</t>
    </r>
    <r>
      <rPr>
        <sz val="6"/>
        <color indexed="9"/>
        <rFont val="Times New Roman"/>
        <family val="1"/>
      </rPr>
      <t>_</t>
    </r>
    <r>
      <rPr>
        <sz val="6"/>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</si>
  <si>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6"/>
        <color indexed="9"/>
        <rFont val="Times New Roman"/>
        <family val="1"/>
      </rPr>
      <t>_</t>
    </r>
    <r>
      <rPr>
        <sz val="6"/>
        <rFont val="Times New Roman"/>
        <family val="1"/>
      </rPr>
      <t>Показатель отражается со знаком "минус".</t>
    </r>
  </si>
  <si>
    <t>(наименование органа - учредителя (учреждения)</t>
  </si>
  <si>
    <r>
      <t>9</t>
    </r>
    <r>
      <rPr>
        <sz val="6"/>
        <color indexed="9"/>
        <rFont val="Times New Roman"/>
        <family val="1"/>
      </rPr>
      <t>_</t>
    </r>
    <r>
      <rPr>
        <sz val="6"/>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</si>
  <si>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6"/>
        <color indexed="9"/>
        <rFont val="Times New Roman"/>
        <family val="1"/>
      </rPr>
      <t>_</t>
    </r>
    <r>
      <rPr>
        <sz val="6"/>
        <rFont val="Times New Roman"/>
        <family val="1"/>
      </rPr>
      <t>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</si>
  <si>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Раздел 2. Сведения по выплатам на закупку товаров, работ, услуг </t>
    </r>
    <r>
      <rPr>
        <b/>
        <vertAlign val="superscript"/>
        <sz val="8"/>
        <rFont val="Times New Roman"/>
        <family val="1"/>
      </rPr>
      <t>11</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</si>
  <si>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7.5"/>
        <rFont val="Times New Roman"/>
        <family val="1"/>
      </rPr>
      <t>16</t>
    </r>
  </si>
  <si>
    <t>263200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</si>
  <si>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7.5"/>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</si>
  <si>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t>
    </r>
    <r>
      <rPr>
        <vertAlign val="superscript"/>
        <sz val="7.5"/>
        <rFont val="Times New Roman"/>
        <family val="1"/>
      </rPr>
      <t>19</t>
    </r>
  </si>
  <si>
    <r>
      <t>15</t>
    </r>
    <r>
      <rPr>
        <sz val="6"/>
        <color indexed="9"/>
        <rFont val="Times New Roman"/>
        <family val="1"/>
      </rPr>
      <t>_</t>
    </r>
    <r>
      <rPr>
        <sz val="6"/>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</si>
  <si>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19</t>
    </r>
    <r>
      <rPr>
        <sz val="6"/>
        <color indexed="9"/>
        <rFont val="Times New Roman"/>
        <family val="1"/>
      </rPr>
      <t>_</t>
    </r>
    <r>
      <rPr>
        <sz val="6"/>
        <rFont val="Times New Roman"/>
        <family val="1"/>
      </rPr>
      <t>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</si>
  <si>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21</t>
    </r>
    <r>
      <rPr>
        <sz val="6"/>
        <color indexed="9"/>
        <rFont val="Times New Roman"/>
        <family val="1"/>
      </rPr>
      <t>_</t>
    </r>
    <r>
      <rPr>
        <sz val="6"/>
        <rFont val="Times New Roman"/>
        <family val="1"/>
      </rPr>
      <t>Указывается, если решением органа-учредителя установлено требование о согласовании Плана.</t>
    </r>
  </si>
  <si>
    <t>выплаты военнослужащим и сотрудникам, имеющим специальные звания, зависящие от размера
денежного довольствия</t>
  </si>
  <si>
    <t>22</t>
  </si>
  <si>
    <t>23</t>
  </si>
  <si>
    <t>2022</t>
  </si>
  <si>
    <t>2023</t>
  </si>
  <si>
    <t>250901001</t>
  </si>
  <si>
    <t>код управления, не меняется</t>
  </si>
  <si>
    <t>не меняется</t>
  </si>
  <si>
    <t>Управление образования администрации Партизанского городского округа</t>
  </si>
  <si>
    <t>05301148</t>
  </si>
  <si>
    <t>007</t>
  </si>
  <si>
    <t>с 1С</t>
  </si>
  <si>
    <t xml:space="preserve"> публично-правового образования, создавшего учреждение</t>
  </si>
  <si>
    <t xml:space="preserve">субсидии на финансовое обеспечение выполнения муниципального задания за счет средств бюджета </t>
  </si>
  <si>
    <t>внебюджет 120</t>
  </si>
  <si>
    <t>м.бюджет+кр.бюджет 130</t>
  </si>
  <si>
    <t>внебюджет 130</t>
  </si>
  <si>
    <t>иные цели 150</t>
  </si>
  <si>
    <t>кр.б.гиа</t>
  </si>
  <si>
    <t>м.б.</t>
  </si>
  <si>
    <t>м.б. свет+тепло</t>
  </si>
  <si>
    <t>м.б+кр.б+в.б.</t>
  </si>
  <si>
    <t>м.б.+кр.б.+крб.гиа+в.б.</t>
  </si>
  <si>
    <t>резерв 223-фз</t>
  </si>
  <si>
    <t>резерв 44-фз</t>
  </si>
  <si>
    <t>м.б+кр.б</t>
  </si>
  <si>
    <t>в.б.</t>
  </si>
  <si>
    <t>иные цели 5</t>
  </si>
  <si>
    <t>в том числе:
за счет субсидий, предоставляемых на финансовое обеспечение выполнения муниципального задания, всего</t>
  </si>
  <si>
    <t>экономист</t>
  </si>
  <si>
    <t>6 - 21 - 44</t>
  </si>
  <si>
    <t>Расчеты (обоснования)</t>
  </si>
  <si>
    <t>к плану финансово-хозяйственной деятельности</t>
  </si>
  <si>
    <t xml:space="preserve"> (муниципального) учреждения</t>
  </si>
  <si>
    <t>1. Расчеты (обоснования) выплат персоналу</t>
  </si>
  <si>
    <r>
      <t xml:space="preserve">Источник финансового обеспечения </t>
    </r>
    <r>
      <rPr>
        <b/>
        <u val="single"/>
        <sz val="12"/>
        <color indexed="8"/>
        <rFont val="Times New Roman"/>
        <family val="1"/>
      </rPr>
      <t>Субсидия местного бюджета</t>
    </r>
  </si>
  <si>
    <t>Код видов расходов 110</t>
  </si>
  <si>
    <t xml:space="preserve">            1.1. Расчеты (обоснования) расходов на оплату труда</t>
  </si>
  <si>
    <t>N п/п</t>
  </si>
  <si>
    <t>Показатель</t>
  </si>
  <si>
    <t>Среднемесячный размер , руб.</t>
  </si>
  <si>
    <t>РК 20%, ДВ 30%</t>
  </si>
  <si>
    <t xml:space="preserve">Фонд оплаты труда в год, руб. </t>
  </si>
  <si>
    <t xml:space="preserve">Фонд оплаты труда </t>
  </si>
  <si>
    <t>Итого:</t>
  </si>
  <si>
    <t xml:space="preserve">        1.2. Расчеты (обоснования) выплат персоналу при направлении</t>
  </si>
  <si>
    <t xml:space="preserve">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</si>
  <si>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</si>
  <si>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</si>
  <si>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</si>
  <si>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</si>
  <si>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r>
      <t>Сумма, руб. (</t>
    </r>
    <r>
      <rPr>
        <sz val="12"/>
        <color indexed="12"/>
        <rFont val="Times New Roman"/>
        <family val="1"/>
      </rPr>
      <t>гр. 3</t>
    </r>
    <r>
      <rPr>
        <sz val="12"/>
        <color indexed="8"/>
        <rFont val="Times New Roman"/>
        <family val="1"/>
      </rPr>
      <t xml:space="preserve"> x </t>
    </r>
    <r>
      <rPr>
        <sz val="12"/>
        <color indexed="12"/>
        <rFont val="Times New Roman"/>
        <family val="1"/>
      </rPr>
      <t>гр. 4</t>
    </r>
    <r>
      <rPr>
        <sz val="12"/>
        <color indexed="8"/>
        <rFont val="Times New Roman"/>
        <family val="1"/>
      </rPr>
      <t xml:space="preserve"> x </t>
    </r>
    <r>
      <rPr>
        <sz val="12"/>
        <color indexed="12"/>
        <rFont val="Times New Roman"/>
        <family val="1"/>
      </rPr>
      <t>гр. 5</t>
    </r>
    <r>
      <rPr>
        <sz val="12"/>
        <color indexed="8"/>
        <rFont val="Times New Roman"/>
        <family val="1"/>
      </rPr>
      <t>)</t>
    </r>
  </si>
  <si>
    <t>x</t>
  </si>
  <si>
    <t xml:space="preserve">           1.3. Расчеты (обоснования) выплат персоналу по уходу</t>
  </si>
  <si>
    <t xml:space="preserve">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</si>
  <si>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</si>
  <si>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</si>
  <si>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</si>
  <si>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 xml:space="preserve">       1.4. Расчеты (обоснования) страховых взносов на обязательное</t>
  </si>
  <si>
    <t xml:space="preserve">        страхование в Пенсионный фонд Российской Федерации, в Фонд</t>
  </si>
  <si>
    <t xml:space="preserve">        социального страхования Российской Федерации, в Федеральный</t>
  </si>
  <si>
    <t xml:space="preserve">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</si>
  <si>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</si>
  <si>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</si>
  <si>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</si>
  <si>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</si>
  <si>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в том числе:</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</si>
  <si>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</si>
  <si>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</si>
  <si>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</si>
  <si>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</si>
  <si>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</si>
  <si>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</si>
  <si>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</si>
  <si>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</si>
  <si>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</si>
  <si>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</si>
  <si>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</si>
  <si>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 &lt;*&gt;</t>
  </si>
  <si>
    <t>2.5.</t>
  </si>
  <si>
    <t>Страховые взносы в Федеральный фонд обязательного медицинского страхования, всего (по ставке 5,1%)</t>
  </si>
  <si>
    <t xml:space="preserve">          2. Расчеты (обоснования) расходов на социальные и иные</t>
  </si>
  <si>
    <t xml:space="preserve">                             выплаты населению</t>
  </si>
  <si>
    <t>Код видов расходов ________________________________________________________</t>
  </si>
  <si>
    <t>Источник финансового обеспечения __________________________________________</t>
  </si>
  <si>
    <t>Размер одной выплаты, руб.</t>
  </si>
  <si>
    <t>Количество выплат в год</t>
  </si>
  <si>
    <r>
      <t>Общая сумма выплат, руб. (</t>
    </r>
    <r>
      <rPr>
        <sz val="12"/>
        <color indexed="12"/>
        <rFont val="Times New Roman"/>
        <family val="1"/>
      </rPr>
      <t>гр. 3</t>
    </r>
    <r>
      <rPr>
        <sz val="12"/>
        <color indexed="8"/>
        <rFont val="Times New Roman"/>
        <family val="1"/>
      </rPr>
      <t xml:space="preserve"> x </t>
    </r>
    <r>
      <rPr>
        <sz val="12"/>
        <color indexed="12"/>
        <rFont val="Times New Roman"/>
        <family val="1"/>
      </rPr>
      <t>гр. 4</t>
    </r>
    <r>
      <rPr>
        <sz val="12"/>
        <color indexed="8"/>
        <rFont val="Times New Roman"/>
        <family val="1"/>
      </rPr>
      <t>)</t>
    </r>
  </si>
  <si>
    <t xml:space="preserve">            3. Расчет (обоснование) расходов на уплату налогов,</t>
  </si>
  <si>
    <t xml:space="preserve">                          сборов и иных платежей</t>
  </si>
  <si>
    <t>Код видов расходов 800</t>
  </si>
  <si>
    <t>Оплата за период, руб.</t>
  </si>
  <si>
    <t>Количество периодов оплаты, квартал</t>
  </si>
  <si>
    <t xml:space="preserve">Сумма налога, подлежащего уплате, руб. </t>
  </si>
  <si>
    <t>Земельный налог</t>
  </si>
  <si>
    <t xml:space="preserve">             4. Расчет (обоснование) расходов на безвозмездные</t>
  </si>
  <si>
    <t xml:space="preserve">                         перечисления организациям</t>
  </si>
  <si>
    <t xml:space="preserve">          5. Расчет (обоснование) прочих расходов (кроме расходов</t>
  </si>
  <si>
    <t xml:space="preserve">                     на закупку товаров, работ, услуг)</t>
  </si>
  <si>
    <t xml:space="preserve">     6. Расчет (обоснование) расходов на закупку товаров, работ, услуг</t>
  </si>
  <si>
    <t>Код видов расходов 244</t>
  </si>
  <si>
    <t xml:space="preserve">         6.1. Расчет (обоснование) расходов на оплату услуг связи</t>
  </si>
  <si>
    <t>Количество платежей в год</t>
  </si>
  <si>
    <t>Средний размер оплаты за период, руб.</t>
  </si>
  <si>
    <t>Услуги телефонной связи</t>
  </si>
  <si>
    <t>Услуги интернет связи</t>
  </si>
  <si>
    <t xml:space="preserve">      6.2. Расчет (обоснование) расходов на оплату транспортных услуг</t>
  </si>
  <si>
    <t>Количество услуг перевозки</t>
  </si>
  <si>
    <t>Цена услуги перевозки, руб.</t>
  </si>
  <si>
    <r>
      <t>Сумма, руб. (</t>
    </r>
    <r>
      <rPr>
        <sz val="12"/>
        <color indexed="12"/>
        <rFont val="Times New Roman"/>
        <family val="1"/>
      </rPr>
      <t>гр. 3</t>
    </r>
    <r>
      <rPr>
        <sz val="12"/>
        <color indexed="8"/>
        <rFont val="Times New Roman"/>
        <family val="1"/>
      </rPr>
      <t xml:space="preserve"> x </t>
    </r>
    <r>
      <rPr>
        <sz val="12"/>
        <color indexed="12"/>
        <rFont val="Times New Roman"/>
        <family val="1"/>
      </rPr>
      <t>гр. 4</t>
    </r>
    <r>
      <rPr>
        <sz val="12"/>
        <color indexed="8"/>
        <rFont val="Times New Roman"/>
        <family val="1"/>
      </rPr>
      <t>)</t>
    </r>
  </si>
  <si>
    <t xml:space="preserve">      6.3. Расчет (обоснование) расходов на оплату коммунальных услуг</t>
  </si>
  <si>
    <t>Размер потребления ресурсов, нат. ед.</t>
  </si>
  <si>
    <t>Тариф (с учетом НДС), руб.</t>
  </si>
  <si>
    <r>
      <t>Сумма, руб. (</t>
    </r>
    <r>
      <rPr>
        <sz val="12"/>
        <color indexed="12"/>
        <rFont val="Times New Roman"/>
        <family val="1"/>
      </rPr>
      <t>гр. 4</t>
    </r>
    <r>
      <rPr>
        <sz val="12"/>
        <color indexed="8"/>
        <rFont val="Times New Roman"/>
        <family val="1"/>
      </rPr>
      <t xml:space="preserve"> x </t>
    </r>
    <r>
      <rPr>
        <sz val="12"/>
        <color indexed="12"/>
        <rFont val="Times New Roman"/>
        <family val="1"/>
      </rPr>
      <t>гр. 5</t>
    </r>
    <r>
      <rPr>
        <sz val="12"/>
        <color indexed="8"/>
        <rFont val="Times New Roman"/>
        <family val="1"/>
      </rPr>
      <t xml:space="preserve"> x </t>
    </r>
    <r>
      <rPr>
        <sz val="12"/>
        <color indexed="12"/>
        <rFont val="Times New Roman"/>
        <family val="1"/>
      </rPr>
      <t>гр. 6</t>
    </r>
    <r>
      <rPr>
        <sz val="12"/>
        <color indexed="8"/>
        <rFont val="Times New Roman"/>
        <family val="1"/>
      </rPr>
      <t>)</t>
    </r>
  </si>
  <si>
    <t>Электроэнергия</t>
  </si>
  <si>
    <t>Тепловая энергия</t>
  </si>
  <si>
    <t>Водопотребление</t>
  </si>
  <si>
    <t xml:space="preserve">       6.4. Расчет (обоснование) расходов на оплату аренды имущества</t>
  </si>
  <si>
    <t>Количество</t>
  </si>
  <si>
    <t>Ставка арендной платы</t>
  </si>
  <si>
    <t>Стоимость с учетом НДС, руб.</t>
  </si>
  <si>
    <t xml:space="preserve">         6.5. Расчет (обоснование) расходов на оплату работ, услуг</t>
  </si>
  <si>
    <t xml:space="preserve">                          по содержанию имущества</t>
  </si>
  <si>
    <t>Объект</t>
  </si>
  <si>
    <t>Количество работ (услуг)</t>
  </si>
  <si>
    <t>Стоимость работ (услуг), руб.</t>
  </si>
  <si>
    <t xml:space="preserve">Обслуживание инженерных систем здания, обследование, выезд при авариях на системах , гидравлическое испытание системы </t>
  </si>
  <si>
    <t>Дератизация, дезинсекция</t>
  </si>
  <si>
    <t>Вывоз и утилизация ТБО</t>
  </si>
  <si>
    <t>Обслуживание приборов учета</t>
  </si>
  <si>
    <t>Обслуживание АПС</t>
  </si>
  <si>
    <t xml:space="preserve">     6.6. Расчет (обоснование) расходов на оплату прочих работ, услуг</t>
  </si>
  <si>
    <t>Количество договоров</t>
  </si>
  <si>
    <t>Стоимость услуги, руб.</t>
  </si>
  <si>
    <t>Тревожная кнопка</t>
  </si>
  <si>
    <t>Охрана объекта</t>
  </si>
  <si>
    <t>Медицинский осмотр работников</t>
  </si>
  <si>
    <t>Приобретение угля, дров</t>
  </si>
  <si>
    <t xml:space="preserve">        6.7. Расчет (обоснование) расходов на приобретение основных</t>
  </si>
  <si>
    <t xml:space="preserve">                       средств, материальных запасов</t>
  </si>
  <si>
    <t>Средняя стоимость, руб.</t>
  </si>
  <si>
    <r>
      <t>Сумма, руб. (</t>
    </r>
    <r>
      <rPr>
        <sz val="12"/>
        <color indexed="12"/>
        <rFont val="Times New Roman"/>
        <family val="1"/>
      </rPr>
      <t>гр. 2</t>
    </r>
    <r>
      <rPr>
        <sz val="12"/>
        <color indexed="8"/>
        <rFont val="Times New Roman"/>
        <family val="1"/>
      </rPr>
      <t xml:space="preserve"> x </t>
    </r>
    <r>
      <rPr>
        <sz val="12"/>
        <color indexed="12"/>
        <rFont val="Times New Roman"/>
        <family val="1"/>
      </rPr>
      <t>гр. 3</t>
    </r>
    <r>
      <rPr>
        <sz val="12"/>
        <color indexed="8"/>
        <rFont val="Times New Roman"/>
        <family val="1"/>
      </rPr>
      <t>)</t>
    </r>
  </si>
  <si>
    <r>
      <t xml:space="preserve">Источник финансового обеспечения </t>
    </r>
    <r>
      <rPr>
        <b/>
        <u val="single"/>
        <sz val="12"/>
        <color indexed="8"/>
        <rFont val="Times New Roman"/>
        <family val="1"/>
      </rPr>
      <t>краевая субвенция</t>
    </r>
  </si>
  <si>
    <t>Количество учащихся</t>
  </si>
  <si>
    <t>Приобретение спортинвентаря, учебной литературы, учебной мебели и прочего</t>
  </si>
  <si>
    <r>
      <t xml:space="preserve">Источник финансового обеспечения </t>
    </r>
    <r>
      <rPr>
        <b/>
        <u val="single"/>
        <sz val="12"/>
        <color indexed="8"/>
        <rFont val="Times New Roman"/>
        <family val="1"/>
      </rPr>
      <t>приносящая доход деятельность</t>
    </r>
  </si>
  <si>
    <t>Количество периодов оплаты, ед.</t>
  </si>
  <si>
    <t>Среднемесячный РК 20%, ДВ 30%</t>
  </si>
  <si>
    <t>Аккарицидная обработка</t>
  </si>
  <si>
    <t>всего</t>
  </si>
  <si>
    <t>в т.ч. закупки</t>
  </si>
  <si>
    <t>м.б.+кр.б. уч.расх.+ин.ц.+в.б.-строка 2650 247</t>
  </si>
  <si>
    <t>Буркина Е.А.</t>
  </si>
  <si>
    <t>ин ц.</t>
  </si>
  <si>
    <t>Противопожарные мероприятия</t>
  </si>
  <si>
    <r>
      <t xml:space="preserve">Источник финансового обеспечения </t>
    </r>
    <r>
      <rPr>
        <b/>
        <u val="single"/>
        <sz val="14"/>
        <color indexed="8"/>
        <rFont val="Times New Roman"/>
        <family val="1"/>
      </rPr>
      <t>краевая субвенция</t>
    </r>
  </si>
  <si>
    <r>
      <t>Сумма,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 xml:space="preserve"> x </t>
    </r>
    <r>
      <rPr>
        <sz val="14"/>
        <color indexed="12"/>
        <rFont val="Times New Roman"/>
        <family val="1"/>
      </rPr>
      <t>гр. 5</t>
    </r>
    <r>
      <rPr>
        <sz val="14"/>
        <color indexed="8"/>
        <rFont val="Times New Roman"/>
        <family val="1"/>
      </rPr>
      <t>)</t>
    </r>
  </si>
  <si>
    <r>
      <t>Общая сумма выплат,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t>
    </r>
  </si>
  <si>
    <r>
      <t xml:space="preserve">Источник финансового обеспечения </t>
    </r>
    <r>
      <rPr>
        <b/>
        <u val="single"/>
        <sz val="14"/>
        <color indexed="8"/>
        <rFont val="Times New Roman"/>
        <family val="1"/>
      </rPr>
      <t>Субсидия местного бюджета на иные цели</t>
    </r>
  </si>
  <si>
    <t xml:space="preserve">         6.6. Расчет (обоснование) расходов на оплату работ, услуг</t>
  </si>
  <si>
    <t>Повышение квалификации педагогического персонала</t>
  </si>
  <si>
    <t>приобретение продуктов питания</t>
  </si>
  <si>
    <t>приобретение хозтоваров</t>
  </si>
  <si>
    <t>проведение текущего ремонта</t>
  </si>
  <si>
    <t>хоз товары</t>
  </si>
  <si>
    <t xml:space="preserve">            3. Расчет (обоснование) расходов на уплату пеней,штрафов</t>
  </si>
  <si>
    <t>пени</t>
  </si>
  <si>
    <t>ремонт здания</t>
  </si>
  <si>
    <t>осн средства</t>
  </si>
  <si>
    <t>строй материалы</t>
  </si>
  <si>
    <t>укрепление материально-технич базы</t>
  </si>
  <si>
    <t xml:space="preserve">         6.2. Расчет (обоснование) расходов на оплату возмещение мед комиссии</t>
  </si>
  <si>
    <t>возмещение аванс отчета</t>
  </si>
  <si>
    <t>расходы на медосмотры и ПК</t>
  </si>
  <si>
    <t>Источник финансового обеспечения ГРАНТЫ 2022</t>
  </si>
  <si>
    <t>ГРАНТЫ</t>
  </si>
  <si>
    <t>Гранты, гранты в форме субсидий,пожертвования иные безвозмездные перечисления от физических и юридических лиц, в том числе иностранных организаций</t>
  </si>
  <si>
    <t>24</t>
  </si>
  <si>
    <t>вода</t>
  </si>
  <si>
    <t>прочие работы</t>
  </si>
  <si>
    <t>Оборудов окон замками безопасности</t>
  </si>
  <si>
    <t>2024</t>
  </si>
  <si>
    <t>гранты</t>
  </si>
  <si>
    <t>053У8183</t>
  </si>
  <si>
    <t>2509009899</t>
  </si>
  <si>
    <t>муниципальное бюджетное дошкольное учреждение "Детский сад общеразвивающего вида № 24" Партизанского городского округа</t>
  </si>
  <si>
    <r>
      <t>МБДОУ "Детский сад № 24" П</t>
    </r>
    <r>
      <rPr>
        <b/>
        <u val="single"/>
        <sz val="12"/>
        <color indexed="8"/>
        <rFont val="Times New Roman"/>
        <family val="1"/>
      </rPr>
      <t>ГО</t>
    </r>
  </si>
  <si>
    <t>обучение</t>
  </si>
  <si>
    <t>Рециркуляторы(6шт)</t>
  </si>
  <si>
    <t>приобритение светодиодных светильников</t>
  </si>
  <si>
    <t>разработка ПСД на замену АПС(кап ремонт)</t>
  </si>
  <si>
    <t>Замена системы сигнализации и системы оповещения о пожаре (АПС,СОУЭ)</t>
  </si>
  <si>
    <t>Приобритение оборудования для медицинского кабинета</t>
  </si>
  <si>
    <t>Руководитель учреждения</t>
  </si>
  <si>
    <t>(уполномоченное лицо учреждения)</t>
  </si>
  <si>
    <t>продукты питания</t>
  </si>
  <si>
    <t>стройматериалы</t>
  </si>
  <si>
    <t xml:space="preserve">замена прибора учета тепловой энергии </t>
  </si>
  <si>
    <t>замена ограждения территории Пушкинская 82</t>
  </si>
  <si>
    <t>Заведующий</t>
  </si>
  <si>
    <t>Колтышева Ю.А</t>
  </si>
  <si>
    <t xml:space="preserve"> 6. Расчет (обоснование) расходов на закупку товаров, работ, услуг</t>
  </si>
  <si>
    <t xml:space="preserve">            3.1 Расчет (обоснование) расходов на уплату налогов,</t>
  </si>
  <si>
    <t>Земельный налог,налог на имущество</t>
  </si>
  <si>
    <t>заместитель главы администрации
Партизанского городского округа-
начальник управления образования</t>
  </si>
  <si>
    <t>Федорова А.В.</t>
  </si>
  <si>
    <t>октября</t>
  </si>
  <si>
    <t>10.10.2022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</si>
</sst>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85">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8"/>
      <name val="Arial Cyr"/>
      <family val="0"/>
    </font>
    <font>
      <b/>
      <sz val="10"/>
      <name val="Times New Roman"/>
      <family val="1"/>
    </font>
    <font>
      <sz val="7.5"/>
      <name val="Times New Roman"/>
      <family val="1"/>
    </font>
    <font>
      <vertAlign val="superscript"/>
      <sz val="7.5"/>
      <name val="Times New Roman"/>
      <family val="1"/>
    </font>
    <font>
      <b/>
      <sz val="7.5"/>
      <name val="Times New Roman"/>
      <family val="1"/>
    </font>
    <font>
      <b/>
      <vertAlign val="superscript"/>
      <sz val="7.5"/>
      <name val="Times New Roman"/>
      <family val="1"/>
    </font>
    <font>
      <sz val="7.5"/>
      <color indexed="10"/>
      <name val="Times New Roman"/>
      <family val="1"/>
    </font>
    <font>
      <vertAlign val="superscript"/>
      <sz val="6"/>
      <name val="Times New Roman"/>
      <family val="1"/>
    </font>
    <font>
      <sz val="6"/>
      <color indexed="9"/>
      <name val="Times New Roman"/>
      <family val="1"/>
    </font>
    <font>
      <b/>
      <u val="single"/>
      <sz val="12"/>
      <color indexed="8"/>
      <name val="Times New Roman"/>
      <family val="1"/>
    </font>
    <font>
      <sz val="10"/>
      <name val="Arial"/>
      <family val="2"/>
    </font>
    <font>
      <sz val="12"/>
      <name val="Times New Roman"/>
      <family val="1"/>
    </font>
    <font>
      <sz val="12"/>
      <color indexed="12"/>
      <name val="Times New Roman"/>
      <family val="1"/>
    </font>
    <font>
      <sz val="12"/>
      <color indexed="8"/>
      <name val="Times New Roman"/>
      <family val="1"/>
    </font>
    <font>
      <b/>
      <u val="single"/>
      <sz val="14"/>
      <color indexed="8"/>
      <name val="Times New Roman"/>
      <family val="1"/>
    </font>
    <font>
      <sz val="14"/>
      <name val="Times New Roman"/>
      <family val="1"/>
    </font>
    <font>
      <sz val="14"/>
      <color indexed="12"/>
      <name val="Times New Roman"/>
      <family val="1"/>
    </font>
    <font>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7.5"/>
      <color indexed="12"/>
      <name val="Times New Roman"/>
      <family val="1"/>
    </font>
    <font>
      <b/>
      <sz val="12"/>
      <color indexed="8"/>
      <name val="Times New Roman"/>
      <family val="1"/>
    </font>
    <font>
      <sz val="1"/>
      <color indexed="8"/>
      <name val="Calibri"/>
      <family val="2"/>
    </font>
    <font>
      <b/>
      <sz val="14"/>
      <color indexed="8"/>
      <name val="Times New Roman"/>
      <family val="1"/>
    </font>
    <font>
      <sz val="14"/>
      <color indexed="8"/>
      <name val="Calibri"/>
      <family val="2"/>
    </font>
    <font>
      <b/>
      <i/>
      <sz val="10"/>
      <color indexed="12"/>
      <name val="Times New Roman"/>
      <family val="1"/>
    </font>
    <font>
      <i/>
      <sz val="7"/>
      <color indexed="12"/>
      <name val="Times New Roman"/>
      <family val="1"/>
    </font>
    <font>
      <b/>
      <i/>
      <sz val="7.5"/>
      <color indexed="12"/>
      <name val="Times New Roman"/>
      <family val="1"/>
    </font>
    <font>
      <u val="single"/>
      <sz val="12"/>
      <color indexed="12"/>
      <name val="Times New Roman"/>
      <family val="1"/>
    </font>
    <font>
      <u val="single"/>
      <sz val="14"/>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7.5"/>
      <color rgb="FF0000FF"/>
      <name val="Times New Roman"/>
      <family val="1"/>
    </font>
    <font>
      <sz val="12"/>
      <color theme="1"/>
      <name val="Times New Roman"/>
      <family val="1"/>
    </font>
    <font>
      <b/>
      <sz val="12"/>
      <color theme="1"/>
      <name val="Times New Roman"/>
      <family val="1"/>
    </font>
    <font>
      <sz val="1"/>
      <color theme="1"/>
      <name val="Calibri"/>
      <family val="2"/>
    </font>
    <font>
      <sz val="14"/>
      <color theme="1"/>
      <name val="Times New Roman"/>
      <family val="1"/>
    </font>
    <font>
      <b/>
      <sz val="14"/>
      <color theme="1"/>
      <name val="Times New Roman"/>
      <family val="1"/>
    </font>
    <font>
      <sz val="14"/>
      <color theme="1"/>
      <name val="Calibri"/>
      <family val="2"/>
    </font>
    <font>
      <i/>
      <sz val="7"/>
      <color rgb="FF0000FF"/>
      <name val="Times New Roman"/>
      <family val="1"/>
    </font>
    <font>
      <b/>
      <i/>
      <sz val="10"/>
      <color rgb="FF0000FF"/>
      <name val="Times New Roman"/>
      <family val="1"/>
    </font>
    <font>
      <b/>
      <i/>
      <sz val="7.5"/>
      <color rgb="FF0000FF"/>
      <name val="Times New Roman"/>
      <family val="1"/>
    </font>
    <font>
      <u val="single"/>
      <sz val="12"/>
      <color theme="10"/>
      <name val="Times New Roman"/>
      <family val="1"/>
    </font>
    <font>
      <u val="single"/>
      <sz val="14"/>
      <color theme="1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3" tint="0.7999799847602844"/>
        <bgColor indexed="64"/>
      </patternFill>
    </fill>
    <fill>
      <patternFill patternType="solid">
        <fgColor rgb="FFFFFF0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thin"/>
      <top style="thin"/>
      <bottom style="thin"/>
    </border>
    <border>
      <left style="thin"/>
      <right style="thin"/>
      <top style="thin"/>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style="thin"/>
      <top/>
      <bottom/>
    </border>
    <border>
      <left style="thin"/>
      <right style="thin"/>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 fillId="0" borderId="0" applyNumberFormat="0" applyFill="0" applyBorder="0" applyAlignment="0" applyProtection="0"/>
    <xf numFmtId="0" fontId="6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55" fillId="0" borderId="0">
      <alignment/>
      <protection/>
    </xf>
    <xf numFmtId="0" fontId="19" fillId="0" borderId="0">
      <alignment/>
      <protection/>
    </xf>
    <xf numFmtId="0" fontId="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55"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32" borderId="0" applyNumberFormat="0" applyBorder="0" applyAlignment="0" applyProtection="0"/>
  </cellStyleXfs>
  <cellXfs count="443">
    <xf numFmtId="0" fontId="0" fillId="0" borderId="0" xfId="0" applyAlignment="1">
      <alignment/>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top"/>
    </xf>
    <xf numFmtId="0" fontId="10" fillId="0" borderId="0" xfId="0" applyNumberFormat="1" applyFont="1" applyFill="1" applyBorder="1" applyAlignment="1">
      <alignment horizontal="left"/>
    </xf>
    <xf numFmtId="0" fontId="11" fillId="0" borderId="0" xfId="0" applyNumberFormat="1" applyFont="1" applyFill="1" applyBorder="1" applyAlignment="1">
      <alignment horizontal="center" vertical="center"/>
    </xf>
    <xf numFmtId="0" fontId="11" fillId="0" borderId="10" xfId="0" applyNumberFormat="1" applyFont="1" applyFill="1" applyBorder="1" applyAlignment="1">
      <alignment horizontal="left" indent="3"/>
    </xf>
    <xf numFmtId="49" fontId="11" fillId="0" borderId="10" xfId="0" applyNumberFormat="1" applyFont="1" applyFill="1" applyBorder="1" applyAlignment="1">
      <alignment horizontal="center"/>
    </xf>
    <xf numFmtId="0" fontId="11" fillId="0" borderId="10" xfId="0" applyNumberFormat="1" applyFont="1" applyFill="1" applyBorder="1" applyAlignment="1">
      <alignment horizontal="left" wrapText="1" indent="3"/>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0" fontId="13" fillId="0" borderId="0" xfId="0" applyNumberFormat="1" applyFont="1" applyFill="1" applyBorder="1" applyAlignment="1">
      <alignment horizontal="left"/>
    </xf>
    <xf numFmtId="0" fontId="11" fillId="0" borderId="0" xfId="0" applyNumberFormat="1" applyFont="1" applyFill="1" applyBorder="1" applyAlignment="1">
      <alignment horizontal="center" vertical="top"/>
    </xf>
    <xf numFmtId="0" fontId="15" fillId="0" borderId="0" xfId="0" applyNumberFormat="1" applyFont="1" applyFill="1" applyBorder="1" applyAlignment="1">
      <alignment horizontal="left"/>
    </xf>
    <xf numFmtId="0" fontId="11" fillId="0" borderId="0" xfId="0" applyNumberFormat="1" applyFont="1" applyFill="1" applyBorder="1" applyAlignment="1">
      <alignment horizontal="left" indent="2"/>
    </xf>
    <xf numFmtId="0" fontId="11" fillId="0" borderId="0" xfId="0" applyNumberFormat="1" applyFont="1" applyFill="1" applyBorder="1" applyAlignment="1">
      <alignment horizontal="left" wrapText="1" indent="2"/>
    </xf>
    <xf numFmtId="0" fontId="16" fillId="0" borderId="0" xfId="0" applyNumberFormat="1" applyFont="1" applyFill="1" applyBorder="1" applyAlignment="1">
      <alignment horizontal="left"/>
    </xf>
    <xf numFmtId="49"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1" xfId="0" applyNumberFormat="1" applyFont="1" applyFill="1" applyBorder="1" applyAlignment="1">
      <alignment horizontal="left"/>
    </xf>
    <xf numFmtId="0" fontId="11" fillId="0" borderId="0" xfId="0" applyNumberFormat="1" applyFont="1" applyFill="1" applyBorder="1" applyAlignment="1">
      <alignment horizontal="left" wrapText="1" indent="4"/>
    </xf>
    <xf numFmtId="0" fontId="11" fillId="0" borderId="0" xfId="0" applyNumberFormat="1" applyFont="1" applyFill="1" applyBorder="1" applyAlignment="1">
      <alignment horizontal="left" indent="4"/>
    </xf>
    <xf numFmtId="0" fontId="17" fillId="0" borderId="0" xfId="0" applyNumberFormat="1" applyFont="1" applyFill="1" applyBorder="1" applyAlignment="1">
      <alignment horizontal="justify"/>
    </xf>
    <xf numFmtId="49" fontId="11" fillId="0" borderId="12" xfId="0" applyNumberFormat="1" applyFont="1" applyFill="1" applyBorder="1" applyAlignment="1">
      <alignment horizontal="center"/>
    </xf>
    <xf numFmtId="0" fontId="11" fillId="0" borderId="12" xfId="0" applyNumberFormat="1" applyFont="1" applyFill="1" applyBorder="1" applyAlignment="1">
      <alignment horizontal="center"/>
    </xf>
    <xf numFmtId="0" fontId="3" fillId="0" borderId="0" xfId="0" applyNumberFormat="1" applyFont="1" applyFill="1" applyBorder="1" applyAlignment="1">
      <alignment horizontal="justify"/>
    </xf>
    <xf numFmtId="49" fontId="11" fillId="0" borderId="13" xfId="0" applyNumberFormat="1" applyFont="1" applyFill="1" applyBorder="1" applyAlignment="1">
      <alignment horizontal="center"/>
    </xf>
    <xf numFmtId="49" fontId="11" fillId="0" borderId="14" xfId="0" applyNumberFormat="1" applyFont="1" applyFill="1" applyBorder="1" applyAlignment="1">
      <alignment horizontal="center"/>
    </xf>
    <xf numFmtId="0" fontId="11" fillId="0" borderId="15" xfId="0" applyNumberFormat="1" applyFont="1" applyFill="1" applyBorder="1" applyAlignment="1">
      <alignment horizontal="left" wrapText="1" indent="4"/>
    </xf>
    <xf numFmtId="0" fontId="11" fillId="0" borderId="16" xfId="0" applyNumberFormat="1" applyFont="1" applyFill="1" applyBorder="1" applyAlignment="1">
      <alignment horizontal="left" indent="4"/>
    </xf>
    <xf numFmtId="0" fontId="11" fillId="0" borderId="17" xfId="0" applyNumberFormat="1" applyFont="1" applyFill="1" applyBorder="1" applyAlignment="1">
      <alignment horizontal="left" wrapText="1" indent="4"/>
    </xf>
    <xf numFmtId="0" fontId="11" fillId="0" borderId="13" xfId="0" applyNumberFormat="1" applyFont="1" applyFill="1" applyBorder="1" applyAlignment="1">
      <alignment horizontal="left" indent="4"/>
    </xf>
    <xf numFmtId="0" fontId="11" fillId="0" borderId="18" xfId="0" applyNumberFormat="1" applyFont="1" applyFill="1" applyBorder="1" applyAlignment="1">
      <alignment horizontal="left" indent="4"/>
    </xf>
    <xf numFmtId="0" fontId="11" fillId="0" borderId="19" xfId="0" applyNumberFormat="1" applyFont="1" applyFill="1" applyBorder="1" applyAlignment="1">
      <alignment horizontal="left" indent="4"/>
    </xf>
    <xf numFmtId="0" fontId="73" fillId="0" borderId="0" xfId="0" applyNumberFormat="1" applyFont="1" applyFill="1" applyBorder="1" applyAlignment="1">
      <alignment horizontal="center"/>
    </xf>
    <xf numFmtId="0" fontId="73" fillId="0" borderId="0" xfId="0" applyNumberFormat="1" applyFont="1" applyFill="1" applyBorder="1" applyAlignment="1">
      <alignment horizontal="left"/>
    </xf>
    <xf numFmtId="4" fontId="11" fillId="0" borderId="0" xfId="0" applyNumberFormat="1" applyFont="1" applyFill="1" applyBorder="1" applyAlignment="1">
      <alignment horizontal="left"/>
    </xf>
    <xf numFmtId="3" fontId="11" fillId="0" borderId="0" xfId="0" applyNumberFormat="1" applyFont="1" applyFill="1" applyBorder="1" applyAlignment="1">
      <alignment horizontal="left"/>
    </xf>
    <xf numFmtId="0" fontId="74" fillId="0" borderId="0" xfId="54" applyFont="1" applyAlignment="1">
      <alignment/>
      <protection/>
    </xf>
    <xf numFmtId="0" fontId="55" fillId="0" borderId="0" xfId="54">
      <alignment/>
      <protection/>
    </xf>
    <xf numFmtId="0" fontId="75" fillId="0" borderId="0" xfId="54" applyFont="1" applyAlignment="1">
      <alignment/>
      <protection/>
    </xf>
    <xf numFmtId="0" fontId="74" fillId="0" borderId="0" xfId="54" applyFont="1" applyAlignment="1">
      <alignment horizontal="left"/>
      <protection/>
    </xf>
    <xf numFmtId="4" fontId="74" fillId="0" borderId="0" xfId="54" applyNumberFormat="1" applyFont="1" applyAlignment="1">
      <alignment horizontal="left"/>
      <protection/>
    </xf>
    <xf numFmtId="0" fontId="74" fillId="0" borderId="0" xfId="54" applyFont="1" applyAlignment="1">
      <alignment horizontal="justify"/>
      <protection/>
    </xf>
    <xf numFmtId="0" fontId="74" fillId="0" borderId="0" xfId="54" applyFont="1">
      <alignment/>
      <protection/>
    </xf>
    <xf numFmtId="4" fontId="74" fillId="0" borderId="0" xfId="54" applyNumberFormat="1" applyFont="1">
      <alignment/>
      <protection/>
    </xf>
    <xf numFmtId="0" fontId="55" fillId="0" borderId="0" xfId="54" applyAlignment="1">
      <alignment horizontal="justify"/>
      <protection/>
    </xf>
    <xf numFmtId="4" fontId="55" fillId="0" borderId="0" xfId="54" applyNumberFormat="1">
      <alignment/>
      <protection/>
    </xf>
    <xf numFmtId="0" fontId="74" fillId="0" borderId="20" xfId="54" applyFont="1" applyBorder="1" applyAlignment="1">
      <alignment horizontal="center" vertical="top" wrapText="1"/>
      <protection/>
    </xf>
    <xf numFmtId="3" fontId="74" fillId="0" borderId="20" xfId="54" applyNumberFormat="1" applyFont="1" applyBorder="1" applyAlignment="1">
      <alignment horizontal="center" vertical="top" wrapText="1"/>
      <protection/>
    </xf>
    <xf numFmtId="0" fontId="20" fillId="33" borderId="20" xfId="55" applyFont="1" applyFill="1" applyBorder="1" applyAlignment="1" applyProtection="1">
      <alignment horizontal="left" vertical="center" wrapText="1"/>
      <protection locked="0"/>
    </xf>
    <xf numFmtId="4" fontId="74" fillId="0" borderId="20" xfId="54" applyNumberFormat="1" applyFont="1" applyBorder="1" applyAlignment="1">
      <alignment horizontal="center" vertical="top" wrapText="1"/>
      <protection/>
    </xf>
    <xf numFmtId="0" fontId="74" fillId="0" borderId="20" xfId="54" applyFont="1" applyBorder="1" applyAlignment="1">
      <alignment vertical="top" wrapText="1"/>
      <protection/>
    </xf>
    <xf numFmtId="4" fontId="75" fillId="0" borderId="20" xfId="54" applyNumberFormat="1" applyFont="1" applyBorder="1" applyAlignment="1">
      <alignment vertical="top" wrapText="1"/>
      <protection/>
    </xf>
    <xf numFmtId="0" fontId="74" fillId="0" borderId="20" xfId="54" applyFont="1" applyBorder="1" applyAlignment="1">
      <alignment horizontal="right" vertical="top" wrapText="1"/>
      <protection/>
    </xf>
    <xf numFmtId="0" fontId="74" fillId="0" borderId="20" xfId="54" applyFont="1" applyBorder="1" applyAlignment="1">
      <alignment horizontal="center" vertical="center" wrapText="1"/>
      <protection/>
    </xf>
    <xf numFmtId="4" fontId="74" fillId="0" borderId="20" xfId="54" applyNumberFormat="1" applyFont="1" applyBorder="1" applyAlignment="1">
      <alignment horizontal="center" vertical="center" wrapText="1"/>
      <protection/>
    </xf>
    <xf numFmtId="0" fontId="74" fillId="0" borderId="20" xfId="54" applyFont="1" applyBorder="1" applyAlignment="1">
      <alignment horizontal="center" wrapText="1"/>
      <protection/>
    </xf>
    <xf numFmtId="4" fontId="74" fillId="0" borderId="20" xfId="54" applyNumberFormat="1" applyFont="1" applyBorder="1" applyAlignment="1">
      <alignment horizontal="center" wrapText="1"/>
      <protection/>
    </xf>
    <xf numFmtId="4" fontId="75" fillId="0" borderId="20" xfId="54" applyNumberFormat="1" applyFont="1" applyBorder="1" applyAlignment="1">
      <alignment horizontal="center" wrapText="1"/>
      <protection/>
    </xf>
    <xf numFmtId="0" fontId="74" fillId="0" borderId="20" xfId="54" applyFont="1" applyFill="1" applyBorder="1" applyAlignment="1">
      <alignment horizontal="center" vertical="top" wrapText="1"/>
      <protection/>
    </xf>
    <xf numFmtId="4" fontId="74" fillId="0" borderId="20" xfId="54" applyNumberFormat="1" applyFont="1" applyFill="1" applyBorder="1" applyAlignment="1">
      <alignment horizontal="center" vertical="top" wrapText="1"/>
      <protection/>
    </xf>
    <xf numFmtId="0" fontId="74" fillId="0" borderId="0" xfId="54" applyFont="1" applyFill="1">
      <alignment/>
      <protection/>
    </xf>
    <xf numFmtId="0" fontId="55" fillId="0" borderId="0" xfId="54" applyFill="1">
      <alignment/>
      <protection/>
    </xf>
    <xf numFmtId="0" fontId="74" fillId="0" borderId="21" xfId="54" applyFont="1" applyFill="1" applyBorder="1" applyAlignment="1">
      <alignment horizontal="center" vertical="top" wrapText="1"/>
      <protection/>
    </xf>
    <xf numFmtId="3" fontId="74" fillId="0" borderId="20" xfId="54" applyNumberFormat="1" applyFont="1" applyFill="1" applyBorder="1" applyAlignment="1">
      <alignment horizontal="center" vertical="top" wrapText="1"/>
      <protection/>
    </xf>
    <xf numFmtId="0" fontId="74" fillId="0" borderId="20" xfId="54" applyFont="1" applyFill="1" applyBorder="1" applyAlignment="1">
      <alignment horizontal="left" vertical="top" wrapText="1"/>
      <protection/>
    </xf>
    <xf numFmtId="1" fontId="74" fillId="0" borderId="20" xfId="61" applyNumberFormat="1" applyFont="1" applyFill="1" applyBorder="1" applyAlignment="1">
      <alignment horizontal="center" vertical="top" wrapText="1"/>
    </xf>
    <xf numFmtId="0" fontId="74" fillId="0" borderId="20" xfId="54" applyFont="1" applyFill="1" applyBorder="1" applyAlignment="1">
      <alignment horizontal="right" vertical="top" wrapText="1"/>
      <protection/>
    </xf>
    <xf numFmtId="4" fontId="75" fillId="0" borderId="20" xfId="54" applyNumberFormat="1" applyFont="1" applyFill="1" applyBorder="1" applyAlignment="1">
      <alignment horizontal="center" vertical="top" wrapText="1"/>
      <protection/>
    </xf>
    <xf numFmtId="0" fontId="74" fillId="0" borderId="20" xfId="54" applyFont="1" applyBorder="1" applyAlignment="1">
      <alignment horizontal="left" vertical="center" wrapText="1"/>
      <protection/>
    </xf>
    <xf numFmtId="4" fontId="75" fillId="0" borderId="20" xfId="54" applyNumberFormat="1" applyFont="1" applyBorder="1" applyAlignment="1">
      <alignment horizontal="center" vertical="top" wrapText="1"/>
      <protection/>
    </xf>
    <xf numFmtId="0" fontId="74" fillId="0" borderId="0" xfId="54" applyFont="1" applyAlignment="1">
      <alignment vertical="center"/>
      <protection/>
    </xf>
    <xf numFmtId="0" fontId="74" fillId="0" borderId="21" xfId="54" applyFont="1" applyBorder="1" applyAlignment="1">
      <alignment horizontal="center" vertical="top" wrapText="1"/>
      <protection/>
    </xf>
    <xf numFmtId="0" fontId="74" fillId="0" borderId="15" xfId="54" applyFont="1" applyBorder="1" applyAlignment="1">
      <alignment horizontal="center" vertical="center" wrapText="1"/>
      <protection/>
    </xf>
    <xf numFmtId="0" fontId="20" fillId="34" borderId="20" xfId="54" applyFont="1" applyFill="1" applyBorder="1" applyAlignment="1">
      <alignment horizontal="left" vertical="center" wrapText="1"/>
      <protection/>
    </xf>
    <xf numFmtId="0" fontId="74" fillId="0" borderId="22" xfId="54" applyFont="1" applyBorder="1" applyAlignment="1">
      <alignment horizontal="center" vertical="center" wrapText="1"/>
      <protection/>
    </xf>
    <xf numFmtId="0" fontId="74" fillId="0" borderId="20" xfId="54" applyFont="1" applyBorder="1" applyAlignment="1">
      <alignment horizontal="left" vertical="top" wrapText="1"/>
      <protection/>
    </xf>
    <xf numFmtId="4" fontId="75" fillId="0" borderId="20" xfId="54" applyNumberFormat="1" applyFont="1" applyBorder="1" applyAlignment="1">
      <alignment horizontal="center" vertical="center" wrapText="1"/>
      <protection/>
    </xf>
    <xf numFmtId="0" fontId="55" fillId="0" borderId="0" xfId="54" applyAlignment="1">
      <alignment horizontal="right"/>
      <protection/>
    </xf>
    <xf numFmtId="0" fontId="76" fillId="0" borderId="0" xfId="54" applyFont="1" applyAlignment="1">
      <alignment horizontal="justify"/>
      <protection/>
    </xf>
    <xf numFmtId="0" fontId="75" fillId="0" borderId="0" xfId="54" applyFont="1">
      <alignment/>
      <protection/>
    </xf>
    <xf numFmtId="0" fontId="64" fillId="0" borderId="0" xfId="54" applyFont="1">
      <alignment/>
      <protection/>
    </xf>
    <xf numFmtId="0" fontId="74" fillId="0" borderId="20" xfId="54" applyFont="1" applyFill="1" applyBorder="1" applyAlignment="1">
      <alignment horizontal="center" vertical="center" wrapText="1"/>
      <protection/>
    </xf>
    <xf numFmtId="4" fontId="74" fillId="0" borderId="20" xfId="54" applyNumberFormat="1" applyFont="1" applyFill="1" applyBorder="1" applyAlignment="1">
      <alignment horizontal="center" vertical="center" wrapText="1"/>
      <protection/>
    </xf>
    <xf numFmtId="0" fontId="74" fillId="0" borderId="0" xfId="54" applyFont="1" applyFill="1" applyAlignment="1">
      <alignment vertical="center"/>
      <protection/>
    </xf>
    <xf numFmtId="0" fontId="55" fillId="0" borderId="0" xfId="54" applyFill="1" applyAlignment="1">
      <alignment vertical="center"/>
      <protection/>
    </xf>
    <xf numFmtId="0" fontId="74" fillId="35" borderId="20" xfId="54" applyFont="1" applyFill="1" applyBorder="1" applyAlignment="1">
      <alignment horizontal="center" vertical="center" wrapText="1"/>
      <protection/>
    </xf>
    <xf numFmtId="0" fontId="74" fillId="35" borderId="20" xfId="54" applyFont="1" applyFill="1" applyBorder="1" applyAlignment="1">
      <alignment horizontal="center" wrapText="1"/>
      <protection/>
    </xf>
    <xf numFmtId="4" fontId="74" fillId="35" borderId="20" xfId="54" applyNumberFormat="1" applyFont="1" applyFill="1" applyBorder="1" applyAlignment="1">
      <alignment horizontal="center" wrapText="1"/>
      <protection/>
    </xf>
    <xf numFmtId="0" fontId="74" fillId="0" borderId="20" xfId="54" applyFont="1" applyBorder="1" applyAlignment="1">
      <alignment horizontal="center" vertical="top" wrapText="1"/>
      <protection/>
    </xf>
    <xf numFmtId="0" fontId="74" fillId="0" borderId="20" xfId="54" applyFont="1" applyBorder="1" applyAlignment="1">
      <alignment horizontal="right" vertical="top" wrapText="1"/>
      <protection/>
    </xf>
    <xf numFmtId="4" fontId="74" fillId="0" borderId="20" xfId="54" applyNumberFormat="1" applyFont="1" applyBorder="1" applyAlignment="1">
      <alignment horizontal="center" vertical="top" wrapText="1"/>
      <protection/>
    </xf>
    <xf numFmtId="4" fontId="1" fillId="0" borderId="0" xfId="0" applyNumberFormat="1" applyFont="1" applyFill="1" applyBorder="1" applyAlignment="1">
      <alignment horizontal="left"/>
    </xf>
    <xf numFmtId="0" fontId="74" fillId="0" borderId="20" xfId="54" applyFont="1" applyBorder="1" applyAlignment="1">
      <alignment horizontal="center" vertical="center" wrapText="1"/>
      <protection/>
    </xf>
    <xf numFmtId="0" fontId="74" fillId="0" borderId="20" xfId="54" applyFont="1" applyBorder="1" applyAlignment="1">
      <alignment horizontal="center" vertical="top" wrapText="1"/>
      <protection/>
    </xf>
    <xf numFmtId="0" fontId="74" fillId="0" borderId="20" xfId="54" applyFont="1" applyBorder="1" applyAlignment="1">
      <alignment horizontal="right" vertical="top" wrapText="1"/>
      <protection/>
    </xf>
    <xf numFmtId="0" fontId="74" fillId="0" borderId="21" xfId="54" applyFont="1" applyBorder="1" applyAlignment="1">
      <alignment horizontal="center" vertical="top" wrapText="1"/>
      <protection/>
    </xf>
    <xf numFmtId="4" fontId="74" fillId="0" borderId="20" xfId="54" applyNumberFormat="1" applyFont="1" applyBorder="1" applyAlignment="1">
      <alignment horizontal="center" vertical="top" wrapText="1"/>
      <protection/>
    </xf>
    <xf numFmtId="0" fontId="77" fillId="0" borderId="0" xfId="54" applyFont="1" applyAlignment="1">
      <alignment/>
      <protection/>
    </xf>
    <xf numFmtId="0" fontId="77" fillId="0" borderId="0" xfId="54" applyFont="1" applyAlignment="1">
      <alignment horizontal="justify"/>
      <protection/>
    </xf>
    <xf numFmtId="0" fontId="77" fillId="0" borderId="0" xfId="54" applyFont="1">
      <alignment/>
      <protection/>
    </xf>
    <xf numFmtId="4" fontId="77" fillId="0" borderId="0" xfId="54" applyNumberFormat="1" applyFont="1">
      <alignment/>
      <protection/>
    </xf>
    <xf numFmtId="0" fontId="78" fillId="0" borderId="0" xfId="54" applyFont="1" applyAlignment="1">
      <alignment/>
      <protection/>
    </xf>
    <xf numFmtId="0" fontId="79" fillId="0" borderId="0" xfId="54" applyFont="1" applyAlignment="1">
      <alignment horizontal="justify"/>
      <protection/>
    </xf>
    <xf numFmtId="0" fontId="79" fillId="0" borderId="0" xfId="54" applyFont="1">
      <alignment/>
      <protection/>
    </xf>
    <xf numFmtId="4" fontId="79" fillId="0" borderId="0" xfId="54" applyNumberFormat="1" applyFont="1">
      <alignment/>
      <protection/>
    </xf>
    <xf numFmtId="0" fontId="77" fillId="0" borderId="20" xfId="54" applyFont="1" applyBorder="1" applyAlignment="1">
      <alignment horizontal="center" vertical="top" wrapText="1"/>
      <protection/>
    </xf>
    <xf numFmtId="4" fontId="77" fillId="0" borderId="20" xfId="54" applyNumberFormat="1" applyFont="1" applyBorder="1" applyAlignment="1">
      <alignment horizontal="center" vertical="top" wrapText="1"/>
      <protection/>
    </xf>
    <xf numFmtId="0" fontId="24" fillId="33" borderId="20" xfId="55" applyFont="1" applyFill="1" applyBorder="1" applyAlignment="1" applyProtection="1">
      <alignment horizontal="left" vertical="center" wrapText="1"/>
      <protection locked="0"/>
    </xf>
    <xf numFmtId="0" fontId="77" fillId="0" borderId="20" xfId="54" applyFont="1" applyBorder="1" applyAlignment="1">
      <alignment vertical="top" wrapText="1"/>
      <protection/>
    </xf>
    <xf numFmtId="4" fontId="78" fillId="0" borderId="20" xfId="54" applyNumberFormat="1" applyFont="1" applyBorder="1" applyAlignment="1">
      <alignment vertical="top" wrapText="1"/>
      <protection/>
    </xf>
    <xf numFmtId="0" fontId="77" fillId="0" borderId="20" xfId="54" applyFont="1" applyBorder="1" applyAlignment="1">
      <alignment horizontal="right" vertical="top" wrapText="1"/>
      <protection/>
    </xf>
    <xf numFmtId="0" fontId="77" fillId="0" borderId="20" xfId="54" applyFont="1" applyBorder="1" applyAlignment="1">
      <alignment horizontal="center" vertical="center" wrapText="1"/>
      <protection/>
    </xf>
    <xf numFmtId="4" fontId="77" fillId="0" borderId="20" xfId="54" applyNumberFormat="1" applyFont="1" applyBorder="1" applyAlignment="1">
      <alignment horizontal="center" vertical="center" wrapText="1"/>
      <protection/>
    </xf>
    <xf numFmtId="0" fontId="77" fillId="0" borderId="20" xfId="54" applyFont="1" applyBorder="1" applyAlignment="1">
      <alignment horizontal="center" wrapText="1"/>
      <protection/>
    </xf>
    <xf numFmtId="4" fontId="77" fillId="0" borderId="20" xfId="54" applyNumberFormat="1" applyFont="1" applyBorder="1" applyAlignment="1">
      <alignment horizontal="center" wrapText="1"/>
      <protection/>
    </xf>
    <xf numFmtId="4" fontId="78" fillId="0" borderId="20" xfId="54" applyNumberFormat="1" applyFont="1" applyBorder="1" applyAlignment="1">
      <alignment horizontal="center" wrapText="1"/>
      <protection/>
    </xf>
    <xf numFmtId="0" fontId="78" fillId="0" borderId="0" xfId="54" applyFont="1">
      <alignment/>
      <protection/>
    </xf>
    <xf numFmtId="3" fontId="77" fillId="0" borderId="20" xfId="54" applyNumberFormat="1" applyFont="1" applyBorder="1" applyAlignment="1">
      <alignment horizontal="center" vertical="top" wrapText="1"/>
      <protection/>
    </xf>
    <xf numFmtId="0" fontId="77" fillId="0" borderId="20" xfId="54" applyFont="1" applyBorder="1" applyAlignment="1">
      <alignment horizontal="left" vertical="top" wrapText="1"/>
      <protection/>
    </xf>
    <xf numFmtId="4" fontId="78" fillId="0" borderId="20" xfId="54" applyNumberFormat="1" applyFont="1" applyBorder="1" applyAlignment="1">
      <alignment horizontal="center" vertical="center" wrapText="1"/>
      <protection/>
    </xf>
    <xf numFmtId="0" fontId="74" fillId="0" borderId="0" xfId="54" applyFont="1" applyBorder="1" applyAlignment="1">
      <alignment horizontal="center" vertical="top" wrapText="1"/>
      <protection/>
    </xf>
    <xf numFmtId="0" fontId="74" fillId="0" borderId="0" xfId="54" applyFont="1" applyBorder="1" applyAlignment="1">
      <alignment horizontal="right" vertical="top" wrapText="1"/>
      <protection/>
    </xf>
    <xf numFmtId="4" fontId="75" fillId="0" borderId="0" xfId="54" applyNumberFormat="1" applyFont="1" applyBorder="1" applyAlignment="1">
      <alignment horizontal="center" vertical="top" wrapText="1"/>
      <protection/>
    </xf>
    <xf numFmtId="0" fontId="74" fillId="0" borderId="20" xfId="54" applyFont="1" applyBorder="1" applyAlignment="1">
      <alignment horizontal="center" vertical="top" wrapText="1"/>
      <protection/>
    </xf>
    <xf numFmtId="4" fontId="74" fillId="0" borderId="20" xfId="54" applyNumberFormat="1" applyFont="1" applyBorder="1" applyAlignment="1">
      <alignment horizontal="center" vertical="top" wrapText="1"/>
      <protection/>
    </xf>
    <xf numFmtId="0" fontId="77" fillId="0" borderId="20" xfId="54" applyFont="1" applyBorder="1" applyAlignment="1">
      <alignment horizontal="center" vertical="top" wrapText="1"/>
      <protection/>
    </xf>
    <xf numFmtId="4" fontId="77" fillId="0" borderId="20" xfId="54" applyNumberFormat="1" applyFont="1" applyBorder="1" applyAlignment="1">
      <alignment horizontal="center" vertical="top" wrapText="1"/>
      <protection/>
    </xf>
    <xf numFmtId="0" fontId="77" fillId="0" borderId="20" xfId="54" applyFont="1" applyBorder="1" applyAlignment="1">
      <alignment horizontal="center" vertical="top" wrapText="1"/>
      <protection/>
    </xf>
    <xf numFmtId="4" fontId="77" fillId="0" borderId="20" xfId="54" applyNumberFormat="1" applyFont="1" applyBorder="1" applyAlignment="1">
      <alignment horizontal="center" vertical="top" wrapText="1"/>
      <protection/>
    </xf>
    <xf numFmtId="0" fontId="77" fillId="0" borderId="20" xfId="54" applyFont="1" applyBorder="1" applyAlignment="1">
      <alignment horizontal="center" vertical="center" wrapText="1"/>
      <protection/>
    </xf>
    <xf numFmtId="0" fontId="74" fillId="0" borderId="20" xfId="54" applyFont="1" applyBorder="1" applyAlignment="1">
      <alignment horizontal="center" vertical="top" wrapText="1"/>
      <protection/>
    </xf>
    <xf numFmtId="4" fontId="74" fillId="0" borderId="20" xfId="54" applyNumberFormat="1" applyFont="1" applyBorder="1" applyAlignment="1">
      <alignment horizontal="center" vertical="top" wrapText="1"/>
      <protection/>
    </xf>
    <xf numFmtId="0" fontId="77" fillId="0" borderId="20" xfId="54" applyFont="1" applyBorder="1" applyAlignment="1">
      <alignment horizontal="center" vertical="center" wrapText="1"/>
      <protection/>
    </xf>
    <xf numFmtId="0" fontId="74" fillId="0" borderId="20" xfId="54" applyFont="1" applyBorder="1" applyAlignment="1">
      <alignment horizontal="center" vertical="top" wrapText="1"/>
      <protection/>
    </xf>
    <xf numFmtId="4" fontId="74" fillId="0" borderId="20" xfId="54" applyNumberFormat="1" applyFont="1" applyBorder="1" applyAlignment="1">
      <alignment horizontal="center" vertical="top" wrapText="1"/>
      <protection/>
    </xf>
    <xf numFmtId="0" fontId="74" fillId="0" borderId="20" xfId="54" applyFont="1" applyBorder="1" applyAlignment="1">
      <alignment horizontal="right" vertical="top" wrapText="1"/>
      <protection/>
    </xf>
    <xf numFmtId="0" fontId="74" fillId="0" borderId="20" xfId="54" applyFont="1" applyBorder="1" applyAlignment="1">
      <alignment horizontal="center" vertical="center" wrapText="1"/>
      <protection/>
    </xf>
    <xf numFmtId="0" fontId="74" fillId="0" borderId="20" xfId="54" applyFont="1" applyBorder="1" applyAlignment="1">
      <alignment horizontal="left" vertical="center" wrapText="1"/>
      <protection/>
    </xf>
    <xf numFmtId="0" fontId="74" fillId="0" borderId="20" xfId="54" applyFont="1" applyBorder="1" applyAlignment="1">
      <alignment horizontal="left" vertical="center" wrapText="1"/>
      <protection/>
    </xf>
    <xf numFmtId="0" fontId="74" fillId="0" borderId="20" xfId="54" applyFont="1" applyBorder="1" applyAlignment="1">
      <alignment horizontal="center" vertical="center" wrapText="1"/>
      <protection/>
    </xf>
    <xf numFmtId="4" fontId="74" fillId="0" borderId="20" xfId="54" applyNumberFormat="1" applyFont="1" applyBorder="1" applyAlignment="1">
      <alignment horizontal="center" wrapText="1"/>
      <protection/>
    </xf>
    <xf numFmtId="0" fontId="74" fillId="0" borderId="20" xfId="54" applyFont="1" applyBorder="1" applyAlignment="1">
      <alignment horizontal="center" vertical="top" wrapText="1"/>
      <protection/>
    </xf>
    <xf numFmtId="0" fontId="74" fillId="0" borderId="21" xfId="54" applyFont="1" applyBorder="1" applyAlignment="1">
      <alignment horizontal="center" vertical="top" wrapText="1"/>
      <protection/>
    </xf>
    <xf numFmtId="4" fontId="74" fillId="0" borderId="20" xfId="54" applyNumberFormat="1" applyFont="1" applyBorder="1" applyAlignment="1">
      <alignment horizontal="center" vertical="top" wrapText="1"/>
      <protection/>
    </xf>
    <xf numFmtId="0" fontId="74" fillId="0" borderId="20" xfId="54" applyFont="1" applyBorder="1" applyAlignment="1">
      <alignment horizontal="right" vertical="top" wrapText="1"/>
      <protection/>
    </xf>
    <xf numFmtId="0" fontId="74" fillId="0" borderId="20" xfId="54" applyFont="1" applyBorder="1" applyAlignment="1">
      <alignment horizontal="center" vertical="center" wrapText="1"/>
      <protection/>
    </xf>
    <xf numFmtId="0" fontId="77" fillId="0" borderId="20" xfId="54" applyFont="1" applyBorder="1" applyAlignment="1">
      <alignment horizontal="center" vertical="top" wrapText="1"/>
      <protection/>
    </xf>
    <xf numFmtId="0" fontId="74" fillId="0" borderId="20" xfId="54" applyFont="1" applyBorder="1" applyAlignment="1">
      <alignment horizontal="center" vertical="top" wrapText="1"/>
      <protection/>
    </xf>
    <xf numFmtId="4" fontId="74" fillId="0" borderId="20" xfId="54" applyNumberFormat="1" applyFont="1" applyBorder="1" applyAlignment="1">
      <alignment horizontal="center" vertical="top" wrapText="1"/>
      <protection/>
    </xf>
    <xf numFmtId="0" fontId="77" fillId="0" borderId="20" xfId="54" applyFont="1" applyBorder="1" applyAlignment="1">
      <alignment horizontal="center" vertical="center" wrapText="1"/>
      <protection/>
    </xf>
    <xf numFmtId="49" fontId="11" fillId="0" borderId="23" xfId="0" applyNumberFormat="1" applyFont="1" applyFill="1" applyBorder="1" applyAlignment="1">
      <alignment horizontal="center" vertical="top"/>
    </xf>
    <xf numFmtId="49" fontId="11" fillId="0" borderId="10" xfId="0" applyNumberFormat="1" applyFont="1" applyFill="1" applyBorder="1" applyAlignment="1">
      <alignment horizontal="center" vertical="top"/>
    </xf>
    <xf numFmtId="0" fontId="11" fillId="0" borderId="10"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25"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26"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25" xfId="0" applyNumberFormat="1" applyFont="1" applyFill="1" applyBorder="1" applyAlignment="1">
      <alignment horizontal="center" vertical="center" wrapText="1"/>
    </xf>
    <xf numFmtId="0" fontId="11" fillId="0" borderId="17"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xf>
    <xf numFmtId="0" fontId="11" fillId="0" borderId="16" xfId="0" applyNumberFormat="1" applyFont="1" applyFill="1" applyBorder="1" applyAlignment="1">
      <alignment horizontal="center" vertical="center"/>
    </xf>
    <xf numFmtId="0" fontId="11" fillId="0" borderId="23" xfId="0" applyNumberFormat="1" applyFont="1" applyFill="1" applyBorder="1" applyAlignment="1">
      <alignment horizontal="right"/>
    </xf>
    <xf numFmtId="0" fontId="11" fillId="0" borderId="10" xfId="0" applyNumberFormat="1" applyFont="1" applyFill="1" applyBorder="1" applyAlignment="1">
      <alignment horizontal="right"/>
    </xf>
    <xf numFmtId="49" fontId="73" fillId="0" borderId="16" xfId="0" applyNumberFormat="1" applyFont="1" applyFill="1" applyBorder="1" applyAlignment="1">
      <alignment horizontal="left"/>
    </xf>
    <xf numFmtId="0" fontId="11" fillId="0" borderId="10" xfId="0" applyNumberFormat="1" applyFont="1" applyFill="1" applyBorder="1" applyAlignment="1">
      <alignment horizontal="left"/>
    </xf>
    <xf numFmtId="0" fontId="11" fillId="0" borderId="24" xfId="0" applyNumberFormat="1" applyFont="1" applyFill="1" applyBorder="1" applyAlignment="1">
      <alignment horizontal="left"/>
    </xf>
    <xf numFmtId="49" fontId="11" fillId="0" borderId="16" xfId="0" applyNumberFormat="1" applyFont="1" applyFill="1" applyBorder="1" applyAlignment="1">
      <alignment horizontal="center" vertical="top"/>
    </xf>
    <xf numFmtId="49" fontId="11" fillId="0" borderId="22" xfId="0" applyNumberFormat="1" applyFont="1" applyFill="1" applyBorder="1" applyAlignment="1">
      <alignment horizontal="center" vertical="top"/>
    </xf>
    <xf numFmtId="49" fontId="11" fillId="0" borderId="24" xfId="0" applyNumberFormat="1" applyFont="1" applyFill="1" applyBorder="1" applyAlignment="1">
      <alignment horizontal="center" vertical="top"/>
    </xf>
    <xf numFmtId="0" fontId="11" fillId="0" borderId="17" xfId="0" applyNumberFormat="1" applyFont="1" applyFill="1" applyBorder="1" applyAlignment="1">
      <alignment horizontal="center" vertical="top" wrapText="1"/>
    </xf>
    <xf numFmtId="0" fontId="11" fillId="0" borderId="13" xfId="0" applyNumberFormat="1" applyFont="1" applyFill="1" applyBorder="1" applyAlignment="1">
      <alignment horizontal="center" vertical="top" wrapText="1"/>
    </xf>
    <xf numFmtId="0" fontId="11" fillId="0" borderId="14" xfId="0" applyNumberFormat="1" applyFont="1" applyFill="1" applyBorder="1" applyAlignment="1">
      <alignment horizontal="center" vertical="top" wrapText="1"/>
    </xf>
    <xf numFmtId="0" fontId="16" fillId="0" borderId="0" xfId="0" applyNumberFormat="1" applyFont="1" applyFill="1" applyBorder="1" applyAlignment="1">
      <alignment horizontal="justify" wrapText="1"/>
    </xf>
    <xf numFmtId="0" fontId="17" fillId="0" borderId="0" xfId="0" applyNumberFormat="1" applyFont="1" applyFill="1" applyBorder="1" applyAlignment="1">
      <alignment horizontal="justify" wrapText="1"/>
    </xf>
    <xf numFmtId="4" fontId="73" fillId="0" borderId="20" xfId="0" applyNumberFormat="1" applyFont="1" applyFill="1" applyBorder="1" applyAlignment="1">
      <alignment horizontal="center"/>
    </xf>
    <xf numFmtId="49" fontId="11" fillId="0" borderId="27" xfId="0" applyNumberFormat="1" applyFont="1" applyFill="1" applyBorder="1" applyAlignment="1">
      <alignment horizontal="center"/>
    </xf>
    <xf numFmtId="49" fontId="11" fillId="0" borderId="20" xfId="0" applyNumberFormat="1" applyFont="1" applyFill="1" applyBorder="1" applyAlignment="1">
      <alignment horizontal="center"/>
    </xf>
    <xf numFmtId="0" fontId="11" fillId="0" borderId="20" xfId="0" applyNumberFormat="1" applyFont="1" applyFill="1" applyBorder="1" applyAlignment="1">
      <alignment horizontal="center"/>
    </xf>
    <xf numFmtId="0" fontId="11" fillId="0" borderId="28" xfId="0" applyNumberFormat="1" applyFont="1" applyFill="1" applyBorder="1" applyAlignment="1">
      <alignment horizontal="center"/>
    </xf>
    <xf numFmtId="49" fontId="11" fillId="0" borderId="29" xfId="0" applyNumberFormat="1" applyFont="1" applyFill="1" applyBorder="1" applyAlignment="1">
      <alignment horizontal="center"/>
    </xf>
    <xf numFmtId="49" fontId="11" fillId="0" borderId="30" xfId="0" applyNumberFormat="1" applyFont="1" applyFill="1" applyBorder="1" applyAlignment="1">
      <alignment horizontal="center"/>
    </xf>
    <xf numFmtId="0" fontId="11" fillId="0" borderId="30" xfId="0" applyNumberFormat="1" applyFont="1" applyFill="1" applyBorder="1" applyAlignment="1">
      <alignment horizontal="center"/>
    </xf>
    <xf numFmtId="0" fontId="11" fillId="0" borderId="31" xfId="0" applyNumberFormat="1" applyFont="1" applyFill="1" applyBorder="1" applyAlignment="1">
      <alignment horizontal="center"/>
    </xf>
    <xf numFmtId="0" fontId="11" fillId="0" borderId="16" xfId="0" applyNumberFormat="1" applyFont="1" applyFill="1" applyBorder="1" applyAlignment="1">
      <alignment horizontal="left"/>
    </xf>
    <xf numFmtId="49" fontId="73" fillId="0" borderId="32" xfId="0" applyNumberFormat="1" applyFont="1" applyFill="1" applyBorder="1" applyAlignment="1">
      <alignment horizontal="center"/>
    </xf>
    <xf numFmtId="49" fontId="73" fillId="0" borderId="16" xfId="0" applyNumberFormat="1" applyFont="1" applyFill="1" applyBorder="1" applyAlignment="1">
      <alignment horizontal="center"/>
    </xf>
    <xf numFmtId="49" fontId="73" fillId="0" borderId="19" xfId="0" applyNumberFormat="1" applyFont="1" applyFill="1" applyBorder="1" applyAlignment="1">
      <alignment horizontal="center"/>
    </xf>
    <xf numFmtId="0" fontId="73" fillId="0" borderId="13" xfId="0" applyNumberFormat="1" applyFont="1" applyFill="1" applyBorder="1" applyAlignment="1">
      <alignment horizontal="left"/>
    </xf>
    <xf numFmtId="0" fontId="2" fillId="0" borderId="0" xfId="0" applyNumberFormat="1" applyFont="1" applyFill="1" applyBorder="1" applyAlignment="1">
      <alignment horizontal="center"/>
    </xf>
    <xf numFmtId="0" fontId="2" fillId="0" borderId="0" xfId="0" applyNumberFormat="1" applyFont="1" applyFill="1" applyBorder="1" applyAlignment="1">
      <alignment horizontal="left"/>
    </xf>
    <xf numFmtId="49" fontId="11" fillId="0" borderId="33" xfId="0" applyNumberFormat="1" applyFont="1" applyFill="1" applyBorder="1" applyAlignment="1">
      <alignment horizontal="center"/>
    </xf>
    <xf numFmtId="49" fontId="11" fillId="0" borderId="34" xfId="0" applyNumberFormat="1" applyFont="1" applyFill="1" applyBorder="1" applyAlignment="1">
      <alignment horizontal="center"/>
    </xf>
    <xf numFmtId="49" fontId="11" fillId="0" borderId="35" xfId="0" applyNumberFormat="1" applyFont="1" applyFill="1" applyBorder="1" applyAlignment="1">
      <alignment horizontal="center"/>
    </xf>
    <xf numFmtId="0" fontId="2" fillId="0" borderId="0" xfId="0" applyNumberFormat="1" applyFont="1" applyFill="1" applyBorder="1" applyAlignment="1">
      <alignment horizontal="right"/>
    </xf>
    <xf numFmtId="0" fontId="80" fillId="0" borderId="13" xfId="0" applyNumberFormat="1" applyFont="1" applyFill="1" applyBorder="1" applyAlignment="1">
      <alignment horizontal="center" wrapText="1"/>
    </xf>
    <xf numFmtId="0" fontId="80" fillId="0" borderId="13" xfId="0" applyNumberFormat="1" applyFont="1" applyFill="1" applyBorder="1" applyAlignment="1">
      <alignment horizontal="center"/>
    </xf>
    <xf numFmtId="0" fontId="3" fillId="0" borderId="10" xfId="0" applyNumberFormat="1" applyFont="1" applyFill="1" applyBorder="1" applyAlignment="1">
      <alignment horizontal="center" vertical="top"/>
    </xf>
    <xf numFmtId="0" fontId="11" fillId="0" borderId="23" xfId="0" applyNumberFormat="1" applyFont="1" applyFill="1" applyBorder="1" applyAlignment="1">
      <alignment horizontal="center" vertical="center"/>
    </xf>
    <xf numFmtId="49" fontId="80" fillId="0" borderId="13" xfId="0" applyNumberFormat="1" applyFont="1" applyFill="1" applyBorder="1" applyAlignment="1">
      <alignment horizontal="left"/>
    </xf>
    <xf numFmtId="49" fontId="73" fillId="0" borderId="36" xfId="0" applyNumberFormat="1" applyFont="1" applyFill="1" applyBorder="1" applyAlignment="1">
      <alignment horizontal="center"/>
    </xf>
    <xf numFmtId="49" fontId="73" fillId="0" borderId="37" xfId="0" applyNumberFormat="1" applyFont="1" applyFill="1" applyBorder="1" applyAlignment="1">
      <alignment horizontal="center"/>
    </xf>
    <xf numFmtId="49" fontId="73" fillId="0" borderId="38" xfId="0" applyNumberFormat="1" applyFont="1" applyFill="1" applyBorder="1" applyAlignment="1">
      <alignment horizontal="center"/>
    </xf>
    <xf numFmtId="4" fontId="73" fillId="0" borderId="30" xfId="0" applyNumberFormat="1" applyFont="1" applyFill="1" applyBorder="1" applyAlignment="1">
      <alignment horizontal="center"/>
    </xf>
    <xf numFmtId="49" fontId="80" fillId="0" borderId="13" xfId="0" applyNumberFormat="1" applyFont="1" applyFill="1" applyBorder="1" applyAlignment="1">
      <alignment horizontal="center"/>
    </xf>
    <xf numFmtId="0" fontId="13" fillId="0" borderId="0" xfId="0" applyNumberFormat="1" applyFont="1" applyFill="1" applyBorder="1" applyAlignment="1">
      <alignment horizontal="center" vertical="center"/>
    </xf>
    <xf numFmtId="4" fontId="73" fillId="0" borderId="28" xfId="0" applyNumberFormat="1" applyFont="1" applyFill="1" applyBorder="1" applyAlignment="1">
      <alignment horizontal="center"/>
    </xf>
    <xf numFmtId="4" fontId="73" fillId="0" borderId="31" xfId="0" applyNumberFormat="1" applyFont="1" applyFill="1" applyBorder="1" applyAlignment="1">
      <alignment horizontal="center"/>
    </xf>
    <xf numFmtId="0" fontId="13" fillId="0" borderId="16" xfId="0" applyNumberFormat="1" applyFont="1" applyFill="1" applyBorder="1" applyAlignment="1">
      <alignment horizontal="left"/>
    </xf>
    <xf numFmtId="49" fontId="13" fillId="0" borderId="27" xfId="0" applyNumberFormat="1" applyFont="1" applyFill="1" applyBorder="1" applyAlignment="1">
      <alignment horizontal="center"/>
    </xf>
    <xf numFmtId="49" fontId="13" fillId="0" borderId="20" xfId="0" applyNumberFormat="1" applyFont="1" applyFill="1" applyBorder="1" applyAlignment="1">
      <alignment horizontal="center"/>
    </xf>
    <xf numFmtId="49" fontId="11" fillId="0" borderId="39" xfId="0" applyNumberFormat="1" applyFont="1" applyFill="1" applyBorder="1" applyAlignment="1">
      <alignment horizontal="center"/>
    </xf>
    <xf numFmtId="49" fontId="11" fillId="0" borderId="10" xfId="0" applyNumberFormat="1" applyFont="1" applyFill="1" applyBorder="1" applyAlignment="1">
      <alignment horizontal="center"/>
    </xf>
    <xf numFmtId="49" fontId="11" fillId="0" borderId="40" xfId="0" applyNumberFormat="1" applyFont="1" applyFill="1" applyBorder="1" applyAlignment="1">
      <alignment horizontal="center"/>
    </xf>
    <xf numFmtId="49" fontId="11" fillId="0" borderId="41" xfId="0" applyNumberFormat="1" applyFont="1" applyFill="1" applyBorder="1" applyAlignment="1">
      <alignment horizontal="center"/>
    </xf>
    <xf numFmtId="49" fontId="11" fillId="0" borderId="13" xfId="0" applyNumberFormat="1" applyFont="1" applyFill="1" applyBorder="1" applyAlignment="1">
      <alignment horizontal="center"/>
    </xf>
    <xf numFmtId="49" fontId="11" fillId="0" borderId="18" xfId="0" applyNumberFormat="1" applyFont="1" applyFill="1" applyBorder="1" applyAlignment="1">
      <alignment horizontal="center"/>
    </xf>
    <xf numFmtId="4" fontId="73" fillId="0" borderId="23" xfId="0" applyNumberFormat="1" applyFont="1" applyFill="1" applyBorder="1" applyAlignment="1">
      <alignment horizontal="center"/>
    </xf>
    <xf numFmtId="4" fontId="73" fillId="0" borderId="10" xfId="0" applyNumberFormat="1" applyFont="1" applyFill="1" applyBorder="1" applyAlignment="1">
      <alignment horizontal="center"/>
    </xf>
    <xf numFmtId="4" fontId="73" fillId="0" borderId="24" xfId="0" applyNumberFormat="1" applyFont="1" applyFill="1" applyBorder="1" applyAlignment="1">
      <alignment horizontal="center"/>
    </xf>
    <xf numFmtId="4" fontId="73" fillId="0" borderId="17" xfId="0" applyNumberFormat="1" applyFont="1" applyFill="1" applyBorder="1" applyAlignment="1">
      <alignment horizontal="center"/>
    </xf>
    <xf numFmtId="4" fontId="73" fillId="0" borderId="13" xfId="0" applyNumberFormat="1" applyFont="1" applyFill="1" applyBorder="1" applyAlignment="1">
      <alignment horizontal="center"/>
    </xf>
    <xf numFmtId="4" fontId="73" fillId="0" borderId="14" xfId="0" applyNumberFormat="1" applyFont="1" applyFill="1" applyBorder="1" applyAlignment="1">
      <alignment horizontal="center"/>
    </xf>
    <xf numFmtId="0" fontId="11" fillId="0" borderId="0" xfId="0" applyNumberFormat="1" applyFont="1" applyFill="1" applyBorder="1" applyAlignment="1">
      <alignment horizontal="left" indent="2"/>
    </xf>
    <xf numFmtId="0" fontId="11" fillId="0" borderId="10" xfId="0" applyNumberFormat="1" applyFont="1" applyFill="1" applyBorder="1" applyAlignment="1">
      <alignment horizontal="left" indent="2"/>
    </xf>
    <xf numFmtId="49" fontId="11" fillId="0" borderId="24" xfId="0" applyNumberFormat="1" applyFont="1" applyFill="1" applyBorder="1" applyAlignment="1">
      <alignment horizontal="center"/>
    </xf>
    <xf numFmtId="49" fontId="11" fillId="0" borderId="14" xfId="0" applyNumberFormat="1" applyFont="1" applyFill="1" applyBorder="1" applyAlignment="1">
      <alignment horizontal="center"/>
    </xf>
    <xf numFmtId="49" fontId="11" fillId="0" borderId="23" xfId="0" applyNumberFormat="1" applyFont="1" applyFill="1" applyBorder="1" applyAlignment="1">
      <alignment horizontal="center"/>
    </xf>
    <xf numFmtId="49" fontId="11" fillId="0" borderId="17" xfId="0" applyNumberFormat="1" applyFont="1" applyFill="1" applyBorder="1" applyAlignment="1">
      <alignment horizontal="center"/>
    </xf>
    <xf numFmtId="0" fontId="11" fillId="0" borderId="13" xfId="0" applyNumberFormat="1" applyFont="1" applyFill="1" applyBorder="1" applyAlignment="1">
      <alignment horizontal="left" indent="2"/>
    </xf>
    <xf numFmtId="0" fontId="11" fillId="0" borderId="13" xfId="0" applyNumberFormat="1" applyFont="1" applyFill="1" applyBorder="1" applyAlignment="1">
      <alignment horizontal="left" wrapText="1" indent="2"/>
    </xf>
    <xf numFmtId="0" fontId="11" fillId="0" borderId="13" xfId="0" applyNumberFormat="1" applyFont="1" applyFill="1" applyBorder="1" applyAlignment="1">
      <alignment horizontal="left" wrapText="1" indent="1"/>
    </xf>
    <xf numFmtId="0" fontId="11" fillId="0" borderId="13" xfId="0" applyNumberFormat="1" applyFont="1" applyFill="1" applyBorder="1" applyAlignment="1">
      <alignment horizontal="left" indent="1"/>
    </xf>
    <xf numFmtId="0" fontId="11" fillId="0" borderId="0" xfId="0" applyNumberFormat="1" applyFont="1" applyFill="1" applyBorder="1" applyAlignment="1">
      <alignment horizontal="left" wrapText="1" indent="2"/>
    </xf>
    <xf numFmtId="0" fontId="11" fillId="0" borderId="10" xfId="0" applyNumberFormat="1" applyFont="1" applyFill="1" applyBorder="1" applyAlignment="1">
      <alignment horizontal="left" wrapText="1" indent="2"/>
    </xf>
    <xf numFmtId="0" fontId="11" fillId="0" borderId="16" xfId="0" applyNumberFormat="1" applyFont="1" applyFill="1" applyBorder="1" applyAlignment="1">
      <alignment horizontal="left" wrapText="1" indent="3"/>
    </xf>
    <xf numFmtId="0" fontId="11" fillId="0" borderId="16" xfId="0" applyNumberFormat="1" applyFont="1" applyFill="1" applyBorder="1" applyAlignment="1">
      <alignment horizontal="left" indent="3"/>
    </xf>
    <xf numFmtId="4" fontId="73" fillId="0" borderId="20" xfId="0" applyNumberFormat="1" applyFont="1" applyFill="1" applyBorder="1" applyAlignment="1">
      <alignment horizontal="center" vertical="center"/>
    </xf>
    <xf numFmtId="0" fontId="11" fillId="0" borderId="16" xfId="0" applyNumberFormat="1" applyFont="1" applyFill="1" applyBorder="1" applyAlignment="1">
      <alignment horizontal="left" wrapText="1" indent="2"/>
    </xf>
    <xf numFmtId="0" fontId="11" fillId="0" borderId="16" xfId="0" applyNumberFormat="1" applyFont="1" applyFill="1" applyBorder="1" applyAlignment="1">
      <alignment horizontal="left" indent="2"/>
    </xf>
    <xf numFmtId="0" fontId="11" fillId="0" borderId="19" xfId="0" applyNumberFormat="1" applyFont="1" applyFill="1" applyBorder="1" applyAlignment="1">
      <alignment horizontal="left" indent="2"/>
    </xf>
    <xf numFmtId="0" fontId="11" fillId="0" borderId="10" xfId="0" applyNumberFormat="1" applyFont="1" applyFill="1" applyBorder="1" applyAlignment="1">
      <alignment horizontal="left" wrapText="1" indent="3"/>
    </xf>
    <xf numFmtId="0" fontId="11" fillId="0" borderId="10" xfId="0" applyNumberFormat="1" applyFont="1" applyFill="1" applyBorder="1" applyAlignment="1">
      <alignment horizontal="left" indent="3"/>
    </xf>
    <xf numFmtId="0" fontId="11" fillId="0" borderId="16" xfId="0" applyNumberFormat="1" applyFont="1" applyFill="1" applyBorder="1" applyAlignment="1">
      <alignment horizontal="left" wrapText="1" indent="1"/>
    </xf>
    <xf numFmtId="0" fontId="11" fillId="0" borderId="16" xfId="0" applyNumberFormat="1" applyFont="1" applyFill="1" applyBorder="1" applyAlignment="1">
      <alignment horizontal="left" indent="1"/>
    </xf>
    <xf numFmtId="0" fontId="11" fillId="0" borderId="20" xfId="0" applyNumberFormat="1" applyFont="1" applyFill="1" applyBorder="1" applyAlignment="1">
      <alignment horizontal="center" vertical="center"/>
    </xf>
    <xf numFmtId="0" fontId="11" fillId="0" borderId="28" xfId="0" applyNumberFormat="1" applyFont="1" applyFill="1" applyBorder="1" applyAlignment="1">
      <alignment horizontal="center" vertical="center"/>
    </xf>
    <xf numFmtId="0" fontId="11" fillId="0" borderId="16" xfId="0" applyNumberFormat="1" applyFont="1" applyFill="1" applyBorder="1" applyAlignment="1">
      <alignment horizontal="left" vertical="center" wrapText="1" indent="2"/>
    </xf>
    <xf numFmtId="0" fontId="11" fillId="0" borderId="16" xfId="0" applyNumberFormat="1" applyFont="1" applyFill="1" applyBorder="1" applyAlignment="1">
      <alignment horizontal="left" vertical="center" indent="2"/>
    </xf>
    <xf numFmtId="49" fontId="11" fillId="0" borderId="27"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42" xfId="0" applyNumberFormat="1" applyFont="1" applyFill="1" applyBorder="1" applyAlignment="1">
      <alignment horizontal="center"/>
    </xf>
    <xf numFmtId="49" fontId="11" fillId="0" borderId="43" xfId="0" applyNumberFormat="1" applyFont="1" applyFill="1" applyBorder="1" applyAlignment="1">
      <alignment horizontal="center"/>
    </xf>
    <xf numFmtId="0" fontId="11" fillId="0" borderId="43" xfId="0" applyNumberFormat="1" applyFont="1" applyFill="1" applyBorder="1" applyAlignment="1">
      <alignment horizontal="center"/>
    </xf>
    <xf numFmtId="0" fontId="11" fillId="0" borderId="44" xfId="0" applyNumberFormat="1" applyFont="1" applyFill="1" applyBorder="1" applyAlignment="1">
      <alignment horizontal="center"/>
    </xf>
    <xf numFmtId="0" fontId="11" fillId="0" borderId="43" xfId="0" applyNumberFormat="1" applyFont="1" applyFill="1" applyBorder="1" applyAlignment="1">
      <alignment horizontal="center" vertical="center"/>
    </xf>
    <xf numFmtId="0" fontId="11" fillId="0" borderId="44" xfId="0" applyNumberFormat="1" applyFont="1" applyFill="1" applyBorder="1" applyAlignment="1">
      <alignment horizontal="center" vertical="center"/>
    </xf>
    <xf numFmtId="4" fontId="11" fillId="0" borderId="30" xfId="0" applyNumberFormat="1" applyFont="1" applyFill="1" applyBorder="1" applyAlignment="1">
      <alignment horizontal="center"/>
    </xf>
    <xf numFmtId="0" fontId="11" fillId="0" borderId="19" xfId="0" applyNumberFormat="1" applyFont="1" applyFill="1" applyBorder="1" applyAlignment="1">
      <alignment horizontal="center" vertical="center"/>
    </xf>
    <xf numFmtId="4" fontId="11" fillId="0" borderId="20" xfId="0" applyNumberFormat="1" applyFont="1" applyFill="1" applyBorder="1" applyAlignment="1">
      <alignment horizontal="center"/>
    </xf>
    <xf numFmtId="0" fontId="11" fillId="0" borderId="13" xfId="0" applyNumberFormat="1" applyFont="1" applyFill="1" applyBorder="1" applyAlignment="1">
      <alignment horizontal="left" wrapText="1" indent="3"/>
    </xf>
    <xf numFmtId="0" fontId="11" fillId="0" borderId="13" xfId="0" applyNumberFormat="1" applyFont="1" applyFill="1" applyBorder="1" applyAlignment="1">
      <alignment horizontal="left" indent="3"/>
    </xf>
    <xf numFmtId="0" fontId="11" fillId="0" borderId="18" xfId="0" applyNumberFormat="1" applyFont="1" applyFill="1" applyBorder="1" applyAlignment="1">
      <alignment horizontal="left" indent="2"/>
    </xf>
    <xf numFmtId="0" fontId="3" fillId="0" borderId="0" xfId="0" applyNumberFormat="1" applyFont="1" applyFill="1" applyBorder="1" applyAlignment="1">
      <alignment horizontal="justify" wrapText="1"/>
    </xf>
    <xf numFmtId="0" fontId="11" fillId="36" borderId="10" xfId="0" applyNumberFormat="1" applyFont="1" applyFill="1" applyBorder="1" applyAlignment="1">
      <alignment horizontal="left" indent="2"/>
    </xf>
    <xf numFmtId="4" fontId="73" fillId="36" borderId="23" xfId="0" applyNumberFormat="1" applyFont="1" applyFill="1" applyBorder="1" applyAlignment="1">
      <alignment horizontal="center"/>
    </xf>
    <xf numFmtId="4" fontId="73" fillId="36" borderId="10" xfId="0" applyNumberFormat="1" applyFont="1" applyFill="1" applyBorder="1" applyAlignment="1">
      <alignment horizontal="center"/>
    </xf>
    <xf numFmtId="4" fontId="73" fillId="36" borderId="24" xfId="0" applyNumberFormat="1" applyFont="1" applyFill="1" applyBorder="1" applyAlignment="1">
      <alignment horizontal="center"/>
    </xf>
    <xf numFmtId="4" fontId="73" fillId="36" borderId="45" xfId="0" applyNumberFormat="1" applyFont="1" applyFill="1" applyBorder="1" applyAlignment="1">
      <alignment horizontal="center"/>
    </xf>
    <xf numFmtId="4" fontId="73" fillId="36" borderId="46" xfId="0" applyNumberFormat="1" applyFont="1" applyFill="1" applyBorder="1" applyAlignment="1">
      <alignment horizontal="center"/>
    </xf>
    <xf numFmtId="4" fontId="73" fillId="36" borderId="47" xfId="0" applyNumberFormat="1" applyFont="1" applyFill="1" applyBorder="1" applyAlignment="1">
      <alignment horizontal="center"/>
    </xf>
    <xf numFmtId="4" fontId="73" fillId="36" borderId="40" xfId="0" applyNumberFormat="1" applyFont="1" applyFill="1" applyBorder="1" applyAlignment="1">
      <alignment horizontal="center"/>
    </xf>
    <xf numFmtId="4" fontId="73" fillId="36" borderId="48" xfId="0" applyNumberFormat="1" applyFont="1" applyFill="1" applyBorder="1" applyAlignment="1">
      <alignment horizontal="center"/>
    </xf>
    <xf numFmtId="0" fontId="11" fillId="36" borderId="13" xfId="0" applyNumberFormat="1" applyFont="1" applyFill="1" applyBorder="1" applyAlignment="1">
      <alignment horizontal="left" indent="2"/>
    </xf>
    <xf numFmtId="4" fontId="73" fillId="0" borderId="40" xfId="0" applyNumberFormat="1" applyFont="1" applyFill="1" applyBorder="1" applyAlignment="1">
      <alignment horizontal="center"/>
    </xf>
    <xf numFmtId="4" fontId="73" fillId="0" borderId="18" xfId="0" applyNumberFormat="1" applyFont="1" applyFill="1" applyBorder="1" applyAlignment="1">
      <alignment horizontal="center"/>
    </xf>
    <xf numFmtId="49" fontId="11" fillId="36" borderId="39" xfId="0" applyNumberFormat="1" applyFont="1" applyFill="1" applyBorder="1" applyAlignment="1">
      <alignment horizontal="center"/>
    </xf>
    <xf numFmtId="49" fontId="11" fillId="36" borderId="10" xfId="0" applyNumberFormat="1" applyFont="1" applyFill="1" applyBorder="1" applyAlignment="1">
      <alignment horizontal="center"/>
    </xf>
    <xf numFmtId="49" fontId="11" fillId="36" borderId="24" xfId="0" applyNumberFormat="1" applyFont="1" applyFill="1" applyBorder="1" applyAlignment="1">
      <alignment horizontal="center"/>
    </xf>
    <xf numFmtId="49" fontId="11" fillId="36" borderId="49" xfId="0" applyNumberFormat="1" applyFont="1" applyFill="1" applyBorder="1" applyAlignment="1">
      <alignment horizontal="center"/>
    </xf>
    <xf numFmtId="49" fontId="11" fillId="36" borderId="46" xfId="0" applyNumberFormat="1" applyFont="1" applyFill="1" applyBorder="1" applyAlignment="1">
      <alignment horizontal="center"/>
    </xf>
    <xf numFmtId="49" fontId="11" fillId="36" borderId="47" xfId="0" applyNumberFormat="1" applyFont="1" applyFill="1" applyBorder="1" applyAlignment="1">
      <alignment horizontal="center"/>
    </xf>
    <xf numFmtId="49" fontId="11" fillId="36" borderId="23" xfId="0" applyNumberFormat="1" applyFont="1" applyFill="1" applyBorder="1" applyAlignment="1">
      <alignment horizontal="center"/>
    </xf>
    <xf numFmtId="49" fontId="11" fillId="36" borderId="45" xfId="0" applyNumberFormat="1" applyFont="1" applyFill="1" applyBorder="1" applyAlignment="1">
      <alignment horizontal="center"/>
    </xf>
    <xf numFmtId="0" fontId="11" fillId="0" borderId="10" xfId="0" applyNumberFormat="1" applyFont="1" applyFill="1" applyBorder="1" applyAlignment="1">
      <alignment horizontal="left" wrapText="1" indent="1"/>
    </xf>
    <xf numFmtId="0" fontId="11" fillId="0" borderId="40" xfId="0" applyNumberFormat="1" applyFont="1" applyFill="1" applyBorder="1" applyAlignment="1">
      <alignment horizontal="left" wrapText="1" indent="1"/>
    </xf>
    <xf numFmtId="0" fontId="11" fillId="0" borderId="0" xfId="0" applyNumberFormat="1" applyFont="1" applyFill="1" applyBorder="1" applyAlignment="1">
      <alignment horizontal="left" wrapText="1" indent="1"/>
    </xf>
    <xf numFmtId="0" fontId="11" fillId="0" borderId="0" xfId="0" applyNumberFormat="1" applyFont="1" applyFill="1" applyBorder="1" applyAlignment="1">
      <alignment horizontal="left" indent="1"/>
    </xf>
    <xf numFmtId="0" fontId="11" fillId="0" borderId="18" xfId="0" applyNumberFormat="1" applyFont="1" applyFill="1" applyBorder="1" applyAlignment="1">
      <alignment horizontal="left" indent="1"/>
    </xf>
    <xf numFmtId="3" fontId="73" fillId="0" borderId="13" xfId="0" applyNumberFormat="1" applyFont="1" applyFill="1" applyBorder="1" applyAlignment="1">
      <alignment horizontal="center"/>
    </xf>
    <xf numFmtId="3" fontId="11" fillId="0" borderId="0" xfId="0" applyNumberFormat="1" applyFont="1" applyFill="1" applyBorder="1" applyAlignment="1">
      <alignment horizontal="left"/>
    </xf>
    <xf numFmtId="3" fontId="11" fillId="0" borderId="0" xfId="0" applyNumberFormat="1" applyFont="1" applyFill="1" applyBorder="1" applyAlignment="1">
      <alignment horizontal="right"/>
    </xf>
    <xf numFmtId="3" fontId="73" fillId="0" borderId="13" xfId="0" applyNumberFormat="1" applyFont="1" applyFill="1" applyBorder="1" applyAlignment="1">
      <alignment horizontal="left"/>
    </xf>
    <xf numFmtId="0" fontId="73" fillId="0" borderId="0" xfId="0" applyNumberFormat="1" applyFont="1" applyFill="1" applyBorder="1" applyAlignment="1">
      <alignment horizontal="left"/>
    </xf>
    <xf numFmtId="0" fontId="10" fillId="0" borderId="0" xfId="0" applyNumberFormat="1" applyFont="1" applyFill="1" applyBorder="1" applyAlignment="1">
      <alignment horizontal="center"/>
    </xf>
    <xf numFmtId="0" fontId="10" fillId="0" borderId="0" xfId="0" applyNumberFormat="1" applyFont="1" applyFill="1" applyBorder="1" applyAlignment="1">
      <alignment horizontal="right"/>
    </xf>
    <xf numFmtId="0" fontId="10" fillId="0" borderId="0" xfId="0" applyNumberFormat="1" applyFont="1" applyFill="1" applyBorder="1" applyAlignment="1">
      <alignment horizontal="left"/>
    </xf>
    <xf numFmtId="49" fontId="81" fillId="0" borderId="13" xfId="0" applyNumberFormat="1" applyFont="1" applyFill="1" applyBorder="1" applyAlignment="1">
      <alignment horizontal="left"/>
    </xf>
    <xf numFmtId="4" fontId="73" fillId="33" borderId="23" xfId="0" applyNumberFormat="1" applyFont="1" applyFill="1" applyBorder="1" applyAlignment="1">
      <alignment horizontal="center"/>
    </xf>
    <xf numFmtId="4" fontId="73" fillId="33" borderId="10" xfId="0" applyNumberFormat="1" applyFont="1" applyFill="1" applyBorder="1" applyAlignment="1">
      <alignment horizontal="center"/>
    </xf>
    <xf numFmtId="4" fontId="73" fillId="33" borderId="24" xfId="0" applyNumberFormat="1" applyFont="1" applyFill="1" applyBorder="1" applyAlignment="1">
      <alignment horizontal="center"/>
    </xf>
    <xf numFmtId="4" fontId="73" fillId="33" borderId="17" xfId="0" applyNumberFormat="1" applyFont="1" applyFill="1" applyBorder="1" applyAlignment="1">
      <alignment horizontal="center"/>
    </xf>
    <xf numFmtId="4" fontId="73" fillId="33" borderId="13" xfId="0" applyNumberFormat="1" applyFont="1" applyFill="1" applyBorder="1" applyAlignment="1">
      <alignment horizontal="center"/>
    </xf>
    <xf numFmtId="4" fontId="73" fillId="33" borderId="14" xfId="0" applyNumberFormat="1" applyFont="1" applyFill="1" applyBorder="1" applyAlignment="1">
      <alignment horizontal="center"/>
    </xf>
    <xf numFmtId="0" fontId="11" fillId="33" borderId="23" xfId="0" applyNumberFormat="1" applyFont="1" applyFill="1" applyBorder="1" applyAlignment="1">
      <alignment horizontal="center"/>
    </xf>
    <xf numFmtId="0" fontId="11" fillId="33" borderId="10" xfId="0" applyNumberFormat="1" applyFont="1" applyFill="1" applyBorder="1" applyAlignment="1">
      <alignment horizontal="center"/>
    </xf>
    <xf numFmtId="0" fontId="11" fillId="33" borderId="40" xfId="0" applyNumberFormat="1" applyFont="1" applyFill="1" applyBorder="1" applyAlignment="1">
      <alignment horizontal="center"/>
    </xf>
    <xf numFmtId="0" fontId="11" fillId="33" borderId="17" xfId="0" applyNumberFormat="1" applyFont="1" applyFill="1" applyBorder="1" applyAlignment="1">
      <alignment horizontal="center"/>
    </xf>
    <xf numFmtId="0" fontId="11" fillId="33" borderId="13" xfId="0" applyNumberFormat="1" applyFont="1" applyFill="1" applyBorder="1" applyAlignment="1">
      <alignment horizontal="center"/>
    </xf>
    <xf numFmtId="0" fontId="11" fillId="33" borderId="18" xfId="0" applyNumberFormat="1" applyFont="1" applyFill="1" applyBorder="1" applyAlignment="1">
      <alignment horizontal="center"/>
    </xf>
    <xf numFmtId="49" fontId="11" fillId="33" borderId="39" xfId="0" applyNumberFormat="1" applyFont="1" applyFill="1" applyBorder="1" applyAlignment="1">
      <alignment horizontal="center"/>
    </xf>
    <xf numFmtId="49" fontId="11" fillId="33" borderId="10" xfId="0" applyNumberFormat="1" applyFont="1" applyFill="1" applyBorder="1" applyAlignment="1">
      <alignment horizontal="center"/>
    </xf>
    <xf numFmtId="49" fontId="11" fillId="33" borderId="24" xfId="0" applyNumberFormat="1" applyFont="1" applyFill="1" applyBorder="1" applyAlignment="1">
      <alignment horizontal="center"/>
    </xf>
    <xf numFmtId="49" fontId="11" fillId="33" borderId="41" xfId="0" applyNumberFormat="1" applyFont="1" applyFill="1" applyBorder="1" applyAlignment="1">
      <alignment horizontal="center"/>
    </xf>
    <xf numFmtId="49" fontId="11" fillId="33" borderId="13" xfId="0" applyNumberFormat="1" applyFont="1" applyFill="1" applyBorder="1" applyAlignment="1">
      <alignment horizontal="center"/>
    </xf>
    <xf numFmtId="49" fontId="11" fillId="33" borderId="14" xfId="0" applyNumberFormat="1" applyFont="1" applyFill="1" applyBorder="1" applyAlignment="1">
      <alignment horizontal="center"/>
    </xf>
    <xf numFmtId="49" fontId="11" fillId="33" borderId="23" xfId="0" applyNumberFormat="1" applyFont="1" applyFill="1" applyBorder="1" applyAlignment="1">
      <alignment horizontal="center"/>
    </xf>
    <xf numFmtId="49" fontId="11" fillId="33" borderId="17" xfId="0" applyNumberFormat="1" applyFont="1" applyFill="1" applyBorder="1" applyAlignment="1">
      <alignment horizontal="center"/>
    </xf>
    <xf numFmtId="0" fontId="11" fillId="0" borderId="15" xfId="0" applyNumberFormat="1" applyFont="1" applyFill="1" applyBorder="1" applyAlignment="1">
      <alignment horizontal="left" wrapText="1" indent="4"/>
    </xf>
    <xf numFmtId="0" fontId="11" fillId="0" borderId="16" xfId="0" applyNumberFormat="1" applyFont="1" applyFill="1" applyBorder="1" applyAlignment="1">
      <alignment horizontal="left" indent="4"/>
    </xf>
    <xf numFmtId="49" fontId="73" fillId="0" borderId="20" xfId="0" applyNumberFormat="1" applyFont="1" applyFill="1" applyBorder="1" applyAlignment="1">
      <alignment horizontal="center"/>
    </xf>
    <xf numFmtId="0" fontId="73" fillId="0" borderId="13" xfId="0" applyNumberFormat="1" applyFont="1" applyFill="1" applyBorder="1" applyAlignment="1">
      <alignment horizontal="center"/>
    </xf>
    <xf numFmtId="49" fontId="73" fillId="0" borderId="13" xfId="0" applyNumberFormat="1" applyFont="1" applyFill="1" applyBorder="1" applyAlignment="1">
      <alignment horizontal="center"/>
    </xf>
    <xf numFmtId="0" fontId="11" fillId="0" borderId="23" xfId="0" applyNumberFormat="1" applyFont="1" applyFill="1" applyBorder="1" applyAlignment="1">
      <alignment horizontal="left" wrapText="1" indent="4"/>
    </xf>
    <xf numFmtId="0" fontId="11" fillId="0" borderId="10" xfId="0" applyNumberFormat="1" applyFont="1" applyFill="1" applyBorder="1" applyAlignment="1">
      <alignment horizontal="left" indent="4"/>
    </xf>
    <xf numFmtId="49" fontId="11" fillId="0" borderId="16" xfId="0" applyNumberFormat="1" applyFont="1" applyFill="1" applyBorder="1" applyAlignment="1">
      <alignment horizontal="center"/>
    </xf>
    <xf numFmtId="49" fontId="11" fillId="0" borderId="22" xfId="0" applyNumberFormat="1" applyFont="1" applyFill="1" applyBorder="1" applyAlignment="1">
      <alignment horizontal="center"/>
    </xf>
    <xf numFmtId="49" fontId="11" fillId="0" borderId="50" xfId="0" applyNumberFormat="1" applyFont="1" applyFill="1" applyBorder="1" applyAlignment="1">
      <alignment horizontal="center"/>
    </xf>
    <xf numFmtId="49" fontId="11" fillId="0" borderId="51" xfId="0" applyNumberFormat="1" applyFont="1" applyFill="1" applyBorder="1" applyAlignment="1">
      <alignment horizontal="center"/>
    </xf>
    <xf numFmtId="49" fontId="73" fillId="0" borderId="51" xfId="0" applyNumberFormat="1" applyFont="1" applyFill="1" applyBorder="1" applyAlignment="1">
      <alignment horizontal="center"/>
    </xf>
    <xf numFmtId="4" fontId="73" fillId="0" borderId="51" xfId="0" applyNumberFormat="1" applyFont="1" applyFill="1" applyBorder="1" applyAlignment="1">
      <alignment horizontal="center"/>
    </xf>
    <xf numFmtId="0" fontId="11" fillId="0" borderId="51" xfId="0" applyNumberFormat="1" applyFont="1" applyFill="1" applyBorder="1" applyAlignment="1">
      <alignment horizontal="center"/>
    </xf>
    <xf numFmtId="0" fontId="11" fillId="0" borderId="52" xfId="0" applyNumberFormat="1" applyFont="1" applyFill="1" applyBorder="1" applyAlignment="1">
      <alignment horizontal="center"/>
    </xf>
    <xf numFmtId="0" fontId="11" fillId="0" borderId="15" xfId="0" applyNumberFormat="1" applyFont="1" applyFill="1" applyBorder="1" applyAlignment="1">
      <alignment horizontal="left" wrapText="1" indent="3"/>
    </xf>
    <xf numFmtId="49" fontId="11" fillId="0" borderId="0" xfId="0" applyNumberFormat="1" applyFont="1" applyFill="1" applyBorder="1" applyAlignment="1">
      <alignment horizontal="center"/>
    </xf>
    <xf numFmtId="49" fontId="11" fillId="0" borderId="25" xfId="0" applyNumberFormat="1" applyFont="1" applyFill="1" applyBorder="1" applyAlignment="1">
      <alignment horizontal="center"/>
    </xf>
    <xf numFmtId="0" fontId="11" fillId="0" borderId="15" xfId="0" applyNumberFormat="1" applyFont="1" applyFill="1" applyBorder="1" applyAlignment="1">
      <alignment horizontal="center"/>
    </xf>
    <xf numFmtId="0" fontId="11" fillId="0" borderId="16" xfId="0" applyNumberFormat="1" applyFont="1" applyFill="1" applyBorder="1" applyAlignment="1">
      <alignment horizontal="center"/>
    </xf>
    <xf numFmtId="0" fontId="11" fillId="0" borderId="19" xfId="0" applyNumberFormat="1" applyFont="1" applyFill="1" applyBorder="1" applyAlignment="1">
      <alignment horizontal="center"/>
    </xf>
    <xf numFmtId="0" fontId="11" fillId="0" borderId="15" xfId="0" applyNumberFormat="1" applyFont="1" applyFill="1" applyBorder="1" applyAlignment="1">
      <alignment horizontal="left" wrapText="1" indent="2"/>
    </xf>
    <xf numFmtId="49" fontId="11" fillId="0" borderId="32" xfId="0" applyNumberFormat="1" applyFont="1" applyFill="1" applyBorder="1" applyAlignment="1">
      <alignment horizontal="center"/>
    </xf>
    <xf numFmtId="49" fontId="11" fillId="0" borderId="15" xfId="0" applyNumberFormat="1" applyFont="1" applyFill="1" applyBorder="1" applyAlignment="1">
      <alignment horizontal="center"/>
    </xf>
    <xf numFmtId="4" fontId="73" fillId="0" borderId="15" xfId="0" applyNumberFormat="1" applyFont="1" applyFill="1" applyBorder="1" applyAlignment="1">
      <alignment horizontal="center"/>
    </xf>
    <xf numFmtId="4" fontId="73" fillId="0" borderId="16" xfId="0" applyNumberFormat="1" applyFont="1" applyFill="1" applyBorder="1" applyAlignment="1">
      <alignment horizontal="center"/>
    </xf>
    <xf numFmtId="4" fontId="73" fillId="0" borderId="22" xfId="0" applyNumberFormat="1" applyFont="1" applyFill="1" applyBorder="1" applyAlignment="1">
      <alignment horizontal="center"/>
    </xf>
    <xf numFmtId="0" fontId="11" fillId="0" borderId="23" xfId="0" applyNumberFormat="1" applyFont="1" applyFill="1" applyBorder="1" applyAlignment="1">
      <alignment horizontal="center" vertical="top"/>
    </xf>
    <xf numFmtId="0" fontId="11" fillId="0" borderId="10" xfId="0" applyNumberFormat="1" applyFont="1" applyFill="1" applyBorder="1" applyAlignment="1">
      <alignment horizontal="center" vertical="top"/>
    </xf>
    <xf numFmtId="0" fontId="11" fillId="0" borderId="24" xfId="0" applyNumberFormat="1" applyFont="1" applyFill="1" applyBorder="1" applyAlignment="1">
      <alignment horizontal="center" vertical="top"/>
    </xf>
    <xf numFmtId="0" fontId="11" fillId="0" borderId="15" xfId="0" applyNumberFormat="1" applyFont="1" applyFill="1" applyBorder="1" applyAlignment="1">
      <alignment horizontal="left" vertical="top" wrapText="1" indent="3"/>
    </xf>
    <xf numFmtId="0" fontId="11" fillId="0" borderId="16" xfId="0" applyNumberFormat="1" applyFont="1" applyFill="1" applyBorder="1" applyAlignment="1">
      <alignment horizontal="left" vertical="top" wrapText="1" indent="3"/>
    </xf>
    <xf numFmtId="0" fontId="11" fillId="0" borderId="19" xfId="0" applyNumberFormat="1" applyFont="1" applyFill="1" applyBorder="1" applyAlignment="1">
      <alignment horizontal="left" vertical="top" wrapText="1" indent="3"/>
    </xf>
    <xf numFmtId="0" fontId="13" fillId="0" borderId="30" xfId="0" applyNumberFormat="1" applyFont="1" applyFill="1" applyBorder="1" applyAlignment="1">
      <alignment horizontal="center"/>
    </xf>
    <xf numFmtId="49" fontId="11" fillId="33" borderId="10" xfId="0" applyNumberFormat="1" applyFont="1" applyFill="1" applyBorder="1" applyAlignment="1">
      <alignment horizontal="center" vertical="center"/>
    </xf>
    <xf numFmtId="49" fontId="11" fillId="33" borderId="24" xfId="0" applyNumberFormat="1" applyFont="1" applyFill="1" applyBorder="1" applyAlignment="1">
      <alignment horizontal="center" vertical="center"/>
    </xf>
    <xf numFmtId="49" fontId="11" fillId="33" borderId="13" xfId="0" applyNumberFormat="1" applyFont="1" applyFill="1" applyBorder="1" applyAlignment="1">
      <alignment horizontal="center" vertical="center"/>
    </xf>
    <xf numFmtId="49" fontId="11" fillId="33" borderId="14" xfId="0" applyNumberFormat="1" applyFont="1" applyFill="1" applyBorder="1" applyAlignment="1">
      <alignment horizontal="center" vertical="center"/>
    </xf>
    <xf numFmtId="0" fontId="11" fillId="33" borderId="23" xfId="0" applyNumberFormat="1" applyFont="1" applyFill="1" applyBorder="1" applyAlignment="1">
      <alignment horizontal="left" wrapText="1"/>
    </xf>
    <xf numFmtId="0" fontId="11" fillId="33" borderId="10" xfId="0" applyNumberFormat="1" applyFont="1" applyFill="1" applyBorder="1" applyAlignment="1">
      <alignment horizontal="left" wrapText="1"/>
    </xf>
    <xf numFmtId="0" fontId="11" fillId="33" borderId="40" xfId="0" applyNumberFormat="1" applyFont="1" applyFill="1" applyBorder="1" applyAlignment="1">
      <alignment horizontal="left" wrapText="1"/>
    </xf>
    <xf numFmtId="0" fontId="11" fillId="33" borderId="17" xfId="0" applyNumberFormat="1" applyFont="1" applyFill="1" applyBorder="1" applyAlignment="1">
      <alignment horizontal="left" wrapText="1"/>
    </xf>
    <xf numFmtId="0" fontId="11" fillId="33" borderId="13" xfId="0" applyNumberFormat="1" applyFont="1" applyFill="1" applyBorder="1" applyAlignment="1">
      <alignment horizontal="left" wrapText="1"/>
    </xf>
    <xf numFmtId="0" fontId="11" fillId="33" borderId="18" xfId="0" applyNumberFormat="1" applyFont="1" applyFill="1" applyBorder="1" applyAlignment="1">
      <alignment horizontal="left" wrapText="1"/>
    </xf>
    <xf numFmtId="0" fontId="11" fillId="0" borderId="15" xfId="0" applyNumberFormat="1" applyFont="1" applyFill="1" applyBorder="1" applyAlignment="1">
      <alignment horizontal="left" vertical="top" wrapText="1" indent="4"/>
    </xf>
    <xf numFmtId="0" fontId="11" fillId="0" borderId="16" xfId="0" applyNumberFormat="1" applyFont="1" applyFill="1" applyBorder="1" applyAlignment="1">
      <alignment horizontal="left" vertical="top" wrapText="1" indent="4"/>
    </xf>
    <xf numFmtId="0" fontId="11" fillId="0" borderId="15" xfId="0" applyNumberFormat="1" applyFont="1" applyFill="1" applyBorder="1" applyAlignment="1">
      <alignment horizontal="left" wrapText="1" indent="1"/>
    </xf>
    <xf numFmtId="49" fontId="13" fillId="0" borderId="53" xfId="0" applyNumberFormat="1" applyFont="1" applyFill="1" applyBorder="1" applyAlignment="1">
      <alignment horizontal="center"/>
    </xf>
    <xf numFmtId="49" fontId="13" fillId="0" borderId="37" xfId="0" applyNumberFormat="1" applyFont="1" applyFill="1" applyBorder="1" applyAlignment="1">
      <alignment horizontal="center"/>
    </xf>
    <xf numFmtId="49" fontId="13" fillId="0" borderId="54" xfId="0" applyNumberFormat="1" applyFont="1" applyFill="1" applyBorder="1" applyAlignment="1">
      <alignment horizontal="center"/>
    </xf>
    <xf numFmtId="49" fontId="11" fillId="0" borderId="55" xfId="0" applyNumberFormat="1" applyFont="1" applyFill="1" applyBorder="1" applyAlignment="1">
      <alignment horizontal="center"/>
    </xf>
    <xf numFmtId="49" fontId="11" fillId="0" borderId="56" xfId="0" applyNumberFormat="1" applyFont="1" applyFill="1" applyBorder="1" applyAlignment="1">
      <alignment horizontal="center"/>
    </xf>
    <xf numFmtId="49" fontId="13" fillId="0" borderId="16" xfId="0" applyNumberFormat="1" applyFont="1" applyFill="1" applyBorder="1" applyAlignment="1">
      <alignment horizontal="center"/>
    </xf>
    <xf numFmtId="49" fontId="13" fillId="0" borderId="22" xfId="0" applyNumberFormat="1" applyFont="1" applyFill="1" applyBorder="1" applyAlignment="1">
      <alignment horizontal="center"/>
    </xf>
    <xf numFmtId="0" fontId="13" fillId="0" borderId="15" xfId="0" applyNumberFormat="1" applyFont="1" applyFill="1" applyBorder="1" applyAlignment="1">
      <alignment horizontal="left"/>
    </xf>
    <xf numFmtId="0" fontId="13" fillId="0" borderId="19" xfId="0" applyNumberFormat="1" applyFont="1" applyFill="1" applyBorder="1" applyAlignment="1">
      <alignment horizontal="left"/>
    </xf>
    <xf numFmtId="49" fontId="13" fillId="0" borderId="36" xfId="0" applyNumberFormat="1" applyFont="1" applyFill="1" applyBorder="1" applyAlignment="1">
      <alignment horizontal="center"/>
    </xf>
    <xf numFmtId="49" fontId="11" fillId="0" borderId="53" xfId="0" applyNumberFormat="1" applyFont="1" applyFill="1" applyBorder="1" applyAlignment="1">
      <alignment horizontal="center"/>
    </xf>
    <xf numFmtId="49" fontId="11" fillId="0" borderId="37" xfId="0" applyNumberFormat="1" applyFont="1" applyFill="1" applyBorder="1" applyAlignment="1">
      <alignment horizontal="center"/>
    </xf>
    <xf numFmtId="49" fontId="11" fillId="0" borderId="54" xfId="0" applyNumberFormat="1" applyFont="1" applyFill="1" applyBorder="1" applyAlignment="1">
      <alignment horizontal="center"/>
    </xf>
    <xf numFmtId="0" fontId="5" fillId="0" borderId="0" xfId="0" applyNumberFormat="1" applyFont="1" applyFill="1" applyBorder="1" applyAlignment="1">
      <alignment horizontal="center"/>
    </xf>
    <xf numFmtId="0" fontId="13" fillId="0" borderId="53" xfId="0" applyNumberFormat="1" applyFont="1" applyFill="1" applyBorder="1" applyAlignment="1">
      <alignment horizontal="center"/>
    </xf>
    <xf numFmtId="0" fontId="13" fillId="0" borderId="37" xfId="0" applyNumberFormat="1" applyFont="1" applyFill="1" applyBorder="1" applyAlignment="1">
      <alignment horizontal="center"/>
    </xf>
    <xf numFmtId="0" fontId="13" fillId="0" borderId="38" xfId="0" applyNumberFormat="1" applyFont="1" applyFill="1" applyBorder="1" applyAlignment="1">
      <alignment horizontal="center"/>
    </xf>
    <xf numFmtId="4" fontId="82" fillId="0" borderId="53" xfId="0" applyNumberFormat="1" applyFont="1" applyFill="1" applyBorder="1" applyAlignment="1">
      <alignment horizontal="center"/>
    </xf>
    <xf numFmtId="4" fontId="82" fillId="0" borderId="37" xfId="0" applyNumberFormat="1" applyFont="1" applyFill="1" applyBorder="1" applyAlignment="1">
      <alignment horizontal="center"/>
    </xf>
    <xf numFmtId="4" fontId="82" fillId="0" borderId="54" xfId="0" applyNumberFormat="1" applyFont="1" applyFill="1" applyBorder="1" applyAlignment="1">
      <alignment horizontal="center"/>
    </xf>
    <xf numFmtId="0" fontId="11" fillId="0" borderId="55" xfId="0" applyNumberFormat="1" applyFont="1" applyFill="1" applyBorder="1" applyAlignment="1">
      <alignment horizontal="center"/>
    </xf>
    <xf numFmtId="0" fontId="11" fillId="0" borderId="34" xfId="0" applyNumberFormat="1" applyFont="1" applyFill="1" applyBorder="1" applyAlignment="1">
      <alignment horizontal="center"/>
    </xf>
    <xf numFmtId="0" fontId="11" fillId="0" borderId="56" xfId="0" applyNumberFormat="1" applyFont="1" applyFill="1" applyBorder="1" applyAlignment="1">
      <alignment horizontal="center"/>
    </xf>
    <xf numFmtId="0" fontId="11" fillId="0" borderId="35" xfId="0" applyNumberFormat="1" applyFont="1" applyFill="1" applyBorder="1" applyAlignment="1">
      <alignment horizontal="center"/>
    </xf>
    <xf numFmtId="0" fontId="11" fillId="0" borderId="19" xfId="0" applyNumberFormat="1" applyFont="1" applyFill="1" applyBorder="1" applyAlignment="1">
      <alignment horizontal="left" indent="4"/>
    </xf>
    <xf numFmtId="0" fontId="11" fillId="0" borderId="15" xfId="0" applyNumberFormat="1" applyFont="1" applyFill="1" applyBorder="1" applyAlignment="1">
      <alignment horizontal="left" wrapText="1"/>
    </xf>
    <xf numFmtId="0" fontId="11" fillId="0" borderId="17" xfId="0" applyNumberFormat="1" applyFont="1" applyFill="1" applyBorder="1" applyAlignment="1">
      <alignment horizontal="left" wrapText="1" indent="4"/>
    </xf>
    <xf numFmtId="0" fontId="11" fillId="0" borderId="13" xfId="0" applyNumberFormat="1" applyFont="1" applyFill="1" applyBorder="1" applyAlignment="1">
      <alignment horizontal="left" indent="4"/>
    </xf>
    <xf numFmtId="0" fontId="73" fillId="0" borderId="0" xfId="0" applyNumberFormat="1" applyFont="1" applyFill="1" applyBorder="1" applyAlignment="1">
      <alignment horizontal="center"/>
    </xf>
    <xf numFmtId="49" fontId="11" fillId="0" borderId="55" xfId="0" applyNumberFormat="1" applyFont="1" applyFill="1" applyBorder="1" applyAlignment="1">
      <alignment horizontal="center" vertical="top"/>
    </xf>
    <xf numFmtId="49" fontId="11" fillId="0" borderId="34" xfId="0" applyNumberFormat="1" applyFont="1" applyFill="1" applyBorder="1" applyAlignment="1">
      <alignment horizontal="center" vertical="top"/>
    </xf>
    <xf numFmtId="49" fontId="11" fillId="0" borderId="56" xfId="0" applyNumberFormat="1" applyFont="1" applyFill="1" applyBorder="1" applyAlignment="1">
      <alignment horizontal="center" vertical="top"/>
    </xf>
    <xf numFmtId="49" fontId="11" fillId="0" borderId="30" xfId="0" applyNumberFormat="1" applyFont="1" applyFill="1" applyBorder="1" applyAlignment="1">
      <alignment horizontal="center" vertical="center"/>
    </xf>
    <xf numFmtId="0" fontId="74" fillId="0" borderId="0" xfId="54" applyFont="1" applyAlignment="1">
      <alignment horizontal="center"/>
      <protection/>
    </xf>
    <xf numFmtId="0" fontId="75" fillId="0" borderId="0" xfId="54" applyFont="1" applyAlignment="1">
      <alignment horizontal="center"/>
      <protection/>
    </xf>
    <xf numFmtId="0" fontId="75" fillId="0" borderId="0" xfId="54" applyFont="1" applyAlignment="1">
      <alignment horizontal="center" vertical="center"/>
      <protection/>
    </xf>
    <xf numFmtId="0" fontId="75" fillId="0" borderId="0" xfId="54" applyFont="1" applyAlignment="1">
      <alignment horizontal="left"/>
      <protection/>
    </xf>
    <xf numFmtId="0" fontId="74" fillId="0" borderId="20" xfId="54" applyFont="1" applyBorder="1" applyAlignment="1">
      <alignment horizontal="left" vertical="center" wrapText="1"/>
      <protection/>
    </xf>
    <xf numFmtId="0" fontId="83" fillId="0" borderId="20" xfId="43" applyFont="1" applyBorder="1" applyAlignment="1" applyProtection="1">
      <alignment horizontal="left" vertical="center" wrapText="1"/>
      <protection/>
    </xf>
    <xf numFmtId="0" fontId="74" fillId="0" borderId="20" xfId="54" applyFont="1" applyBorder="1" applyAlignment="1">
      <alignment horizontal="right" vertical="center" wrapText="1"/>
      <protection/>
    </xf>
    <xf numFmtId="0" fontId="74" fillId="0" borderId="20" xfId="54" applyFont="1" applyBorder="1" applyAlignment="1">
      <alignment horizontal="center" vertical="center" wrapText="1"/>
      <protection/>
    </xf>
    <xf numFmtId="4" fontId="74" fillId="0" borderId="20" xfId="54" applyNumberFormat="1" applyFont="1" applyBorder="1" applyAlignment="1">
      <alignment horizontal="center" wrapText="1"/>
      <protection/>
    </xf>
    <xf numFmtId="0" fontId="74" fillId="0" borderId="20" xfId="54" applyFont="1" applyBorder="1" applyAlignment="1">
      <alignment horizontal="center" vertical="top" wrapText="1"/>
      <protection/>
    </xf>
    <xf numFmtId="0" fontId="74" fillId="0" borderId="21" xfId="54" applyFont="1" applyBorder="1" applyAlignment="1">
      <alignment horizontal="center" vertical="top" wrapText="1"/>
      <protection/>
    </xf>
    <xf numFmtId="0" fontId="74" fillId="0" borderId="57" xfId="54" applyFont="1" applyBorder="1" applyAlignment="1">
      <alignment horizontal="center" vertical="top" wrapText="1"/>
      <protection/>
    </xf>
    <xf numFmtId="0" fontId="74" fillId="0" borderId="58" xfId="54" applyFont="1" applyBorder="1" applyAlignment="1">
      <alignment horizontal="center" vertical="top" wrapText="1"/>
      <protection/>
    </xf>
    <xf numFmtId="4" fontId="74" fillId="0" borderId="20" xfId="54" applyNumberFormat="1" applyFont="1" applyBorder="1" applyAlignment="1">
      <alignment horizontal="center" vertical="top" wrapText="1"/>
      <protection/>
    </xf>
    <xf numFmtId="0" fontId="74" fillId="0" borderId="20" xfId="54" applyFont="1" applyBorder="1" applyAlignment="1">
      <alignment horizontal="right" vertical="top" wrapText="1"/>
      <protection/>
    </xf>
    <xf numFmtId="0" fontId="74" fillId="0" borderId="0" xfId="54" applyFont="1" applyAlignment="1">
      <alignment horizontal="left"/>
      <protection/>
    </xf>
    <xf numFmtId="0" fontId="74" fillId="35" borderId="20" xfId="54" applyFont="1" applyFill="1" applyBorder="1" applyAlignment="1">
      <alignment horizontal="left" vertical="center" wrapText="1"/>
      <protection/>
    </xf>
    <xf numFmtId="0" fontId="77" fillId="0" borderId="0" xfId="54" applyFont="1" applyAlignment="1">
      <alignment horizontal="center"/>
      <protection/>
    </xf>
    <xf numFmtId="0" fontId="77" fillId="0" borderId="0" xfId="54" applyFont="1" applyAlignment="1">
      <alignment horizontal="left"/>
      <protection/>
    </xf>
    <xf numFmtId="0" fontId="78" fillId="0" borderId="0" xfId="54" applyFont="1" applyAlignment="1">
      <alignment horizontal="left"/>
      <protection/>
    </xf>
    <xf numFmtId="0" fontId="78" fillId="0" borderId="0" xfId="54" applyFont="1" applyAlignment="1">
      <alignment horizontal="center"/>
      <protection/>
    </xf>
    <xf numFmtId="0" fontId="77" fillId="0" borderId="20" xfId="54" applyFont="1" applyBorder="1" applyAlignment="1">
      <alignment horizontal="left" vertical="center" wrapText="1"/>
      <protection/>
    </xf>
    <xf numFmtId="0" fontId="84" fillId="0" borderId="20" xfId="43" applyFont="1" applyBorder="1" applyAlignment="1" applyProtection="1">
      <alignment horizontal="left" vertical="center" wrapText="1"/>
      <protection/>
    </xf>
    <xf numFmtId="0" fontId="77" fillId="0" borderId="20" xfId="54" applyFont="1" applyBorder="1" applyAlignment="1">
      <alignment horizontal="right" vertical="center" wrapText="1"/>
      <protection/>
    </xf>
    <xf numFmtId="0" fontId="77" fillId="0" borderId="20" xfId="54" applyFont="1" applyBorder="1" applyAlignment="1">
      <alignment horizontal="center" vertical="center" wrapText="1"/>
      <protection/>
    </xf>
    <xf numFmtId="4" fontId="77" fillId="0" borderId="20" xfId="54" applyNumberFormat="1" applyFont="1" applyBorder="1" applyAlignment="1">
      <alignment horizontal="center" wrapText="1"/>
      <protection/>
    </xf>
    <xf numFmtId="0" fontId="77" fillId="0" borderId="20" xfId="54" applyFont="1" applyBorder="1" applyAlignment="1">
      <alignment horizontal="center" vertical="top" wrapText="1"/>
      <protection/>
    </xf>
    <xf numFmtId="0" fontId="77" fillId="0" borderId="20" xfId="54" applyFont="1" applyBorder="1" applyAlignment="1">
      <alignment horizontal="right" vertical="top" wrapText="1"/>
      <protection/>
    </xf>
    <xf numFmtId="0" fontId="77" fillId="0" borderId="21" xfId="54" applyFont="1" applyBorder="1" applyAlignment="1">
      <alignment horizontal="center" vertical="top" wrapText="1"/>
      <protection/>
    </xf>
    <xf numFmtId="0" fontId="77" fillId="0" borderId="57" xfId="54" applyFont="1" applyBorder="1" applyAlignment="1">
      <alignment horizontal="center" vertical="top" wrapText="1"/>
      <protection/>
    </xf>
    <xf numFmtId="0" fontId="77" fillId="0" borderId="58" xfId="54" applyFont="1" applyBorder="1" applyAlignment="1">
      <alignment horizontal="center" vertical="top" wrapText="1"/>
      <protection/>
    </xf>
    <xf numFmtId="4" fontId="77" fillId="0" borderId="20" xfId="54" applyNumberFormat="1" applyFont="1" applyBorder="1" applyAlignment="1">
      <alignment horizontal="center" vertical="top"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Doc_User\&#1057;&#1077;&#1084;&#1105;&#1085;&#1086;&#1074;&#1072;%20&#1058;.&#1057;\&#1069;&#1050;&#1054;&#1053;&#1054;&#1052;&#1048;&#1063;&#1045;&#1057;&#1050;&#1048;&#1049;\&#1060;&#1061;&#1044;%202020\&#1057;&#1054;&#1064;%206\&#1089;&#1086;&#1096;%206%20(19.11.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
      <sheetName val="расход"/>
      <sheetName val="обоснование местн"/>
      <sheetName val="обоснование иные"/>
      <sheetName val="обоснование край"/>
      <sheetName val="обоснование внебюджет"/>
    </sheetNames>
    <sheetDataSet>
      <sheetData sheetId="5">
        <row r="136">
          <cell r="E136">
            <v>582603.97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FL142"/>
  <sheetViews>
    <sheetView showGridLines="0" tabSelected="1" view="pageBreakPreview" zoomScale="120" zoomScaleSheetLayoutView="120" zoomScalePageLayoutView="0" workbookViewId="0" topLeftCell="A10">
      <selection activeCell="DF27" sqref="DF27:DR29"/>
    </sheetView>
  </sheetViews>
  <sheetFormatPr defaultColWidth="0.875" defaultRowHeight="12.75"/>
  <cols>
    <col min="1" max="121" width="0.875" style="1" customWidth="1"/>
    <col min="122" max="122" width="0.6171875" style="1" customWidth="1"/>
    <col min="123" max="123" width="5.75390625" style="1" hidden="1" customWidth="1"/>
    <col min="124" max="160" width="0.875" style="1" customWidth="1"/>
    <col min="161" max="161" width="13.00390625" style="1" customWidth="1"/>
    <col min="162" max="162" width="18.125" style="1" customWidth="1"/>
    <col min="163" max="163" width="8.875" style="1" customWidth="1"/>
    <col min="164" max="164" width="10.125" style="1" customWidth="1"/>
    <col min="165" max="165" width="10.75390625" style="1" customWidth="1"/>
    <col min="166" max="16384" width="0.875" style="1" customWidth="1"/>
  </cols>
  <sheetData>
    <row r="2" spans="127:161" s="2" customFormat="1" ht="9.75" customHeight="1">
      <c r="DW2" s="202" t="s">
        <v>233</v>
      </c>
      <c r="DX2" s="202"/>
      <c r="DY2" s="202"/>
      <c r="DZ2" s="202"/>
      <c r="EA2" s="202"/>
      <c r="EB2" s="202"/>
      <c r="EC2" s="202"/>
      <c r="ED2" s="202"/>
      <c r="EE2" s="202"/>
      <c r="EF2" s="202"/>
      <c r="EG2" s="202"/>
      <c r="EH2" s="202"/>
      <c r="EI2" s="202"/>
      <c r="EJ2" s="202"/>
      <c r="EK2" s="202"/>
      <c r="EL2" s="202"/>
      <c r="EM2" s="202"/>
      <c r="EN2" s="202"/>
      <c r="EO2" s="202"/>
      <c r="EP2" s="202"/>
      <c r="EQ2" s="202"/>
      <c r="ER2" s="202"/>
      <c r="ES2" s="202"/>
      <c r="ET2" s="202"/>
      <c r="EU2" s="202"/>
      <c r="EV2" s="202"/>
      <c r="EW2" s="202"/>
      <c r="EX2" s="202"/>
      <c r="EY2" s="202"/>
      <c r="EZ2" s="202"/>
      <c r="FA2" s="202"/>
      <c r="FB2" s="202"/>
      <c r="FC2" s="202"/>
      <c r="FD2" s="202"/>
      <c r="FE2" s="202"/>
    </row>
    <row r="3" spans="127:161" s="2" customFormat="1" ht="32.25" customHeight="1">
      <c r="DW3" s="208" t="s">
        <v>569</v>
      </c>
      <c r="DX3" s="209"/>
      <c r="DY3" s="209"/>
      <c r="DZ3" s="209"/>
      <c r="EA3" s="209"/>
      <c r="EB3" s="209"/>
      <c r="EC3" s="209"/>
      <c r="ED3" s="209"/>
      <c r="EE3" s="209"/>
      <c r="EF3" s="209"/>
      <c r="EG3" s="209"/>
      <c r="EH3" s="209"/>
      <c r="EI3" s="209"/>
      <c r="EJ3" s="209"/>
      <c r="EK3" s="209"/>
      <c r="EL3" s="209"/>
      <c r="EM3" s="209"/>
      <c r="EN3" s="209"/>
      <c r="EO3" s="209"/>
      <c r="EP3" s="209"/>
      <c r="EQ3" s="209"/>
      <c r="ER3" s="209"/>
      <c r="ES3" s="209"/>
      <c r="ET3" s="209"/>
      <c r="EU3" s="209"/>
      <c r="EV3" s="209"/>
      <c r="EW3" s="209"/>
      <c r="EX3" s="209"/>
      <c r="EY3" s="209"/>
      <c r="EZ3" s="209"/>
      <c r="FA3" s="209"/>
      <c r="FB3" s="209"/>
      <c r="FC3" s="209"/>
      <c r="FD3" s="209"/>
      <c r="FE3" s="209"/>
    </row>
    <row r="4" spans="127:161" s="3" customFormat="1" ht="11.25" customHeight="1">
      <c r="DW4" s="210" t="s">
        <v>234</v>
      </c>
      <c r="DX4" s="210"/>
      <c r="DY4" s="210"/>
      <c r="DZ4" s="210"/>
      <c r="EA4" s="210"/>
      <c r="EB4" s="210"/>
      <c r="EC4" s="210"/>
      <c r="ED4" s="210"/>
      <c r="EE4" s="210"/>
      <c r="EF4" s="210"/>
      <c r="EG4" s="210"/>
      <c r="EH4" s="210"/>
      <c r="EI4" s="210"/>
      <c r="EJ4" s="210"/>
      <c r="EK4" s="210"/>
      <c r="EL4" s="210"/>
      <c r="EM4" s="210"/>
      <c r="EN4" s="210"/>
      <c r="EO4" s="210"/>
      <c r="EP4" s="210"/>
      <c r="EQ4" s="210"/>
      <c r="ER4" s="210"/>
      <c r="ES4" s="210"/>
      <c r="ET4" s="210"/>
      <c r="EU4" s="210"/>
      <c r="EV4" s="210"/>
      <c r="EW4" s="210"/>
      <c r="EX4" s="210"/>
      <c r="EY4" s="210"/>
      <c r="EZ4" s="210"/>
      <c r="FA4" s="210"/>
      <c r="FB4" s="210"/>
      <c r="FC4" s="210"/>
      <c r="FD4" s="210"/>
      <c r="FE4" s="210"/>
    </row>
    <row r="5" spans="127:161" s="2" customFormat="1" ht="18.75" customHeight="1">
      <c r="DW5" s="208" t="s">
        <v>373</v>
      </c>
      <c r="DX5" s="208"/>
      <c r="DY5" s="208"/>
      <c r="DZ5" s="208"/>
      <c r="EA5" s="208"/>
      <c r="EB5" s="208"/>
      <c r="EC5" s="208"/>
      <c r="ED5" s="208"/>
      <c r="EE5" s="208"/>
      <c r="EF5" s="208"/>
      <c r="EG5" s="208"/>
      <c r="EH5" s="208"/>
      <c r="EI5" s="208"/>
      <c r="EJ5" s="208"/>
      <c r="EK5" s="208"/>
      <c r="EL5" s="208"/>
      <c r="EM5" s="208"/>
      <c r="EN5" s="208"/>
      <c r="EO5" s="208"/>
      <c r="EP5" s="208"/>
      <c r="EQ5" s="208"/>
      <c r="ER5" s="208"/>
      <c r="ES5" s="208"/>
      <c r="ET5" s="208"/>
      <c r="EU5" s="208"/>
      <c r="EV5" s="208"/>
      <c r="EW5" s="208"/>
      <c r="EX5" s="208"/>
      <c r="EY5" s="208"/>
      <c r="EZ5" s="208"/>
      <c r="FA5" s="208"/>
      <c r="FB5" s="208"/>
      <c r="FC5" s="208"/>
      <c r="FD5" s="208"/>
      <c r="FE5" s="208"/>
    </row>
    <row r="6" spans="127:161" s="3" customFormat="1" ht="12" customHeight="1">
      <c r="DW6" s="210" t="s">
        <v>354</v>
      </c>
      <c r="DX6" s="210"/>
      <c r="DY6" s="210"/>
      <c r="DZ6" s="210"/>
      <c r="EA6" s="210"/>
      <c r="EB6" s="210"/>
      <c r="EC6" s="210"/>
      <c r="ED6" s="210"/>
      <c r="EE6" s="210"/>
      <c r="EF6" s="210"/>
      <c r="EG6" s="210"/>
      <c r="EH6" s="210"/>
      <c r="EI6" s="210"/>
      <c r="EJ6" s="210"/>
      <c r="EK6" s="210"/>
      <c r="EL6" s="210"/>
      <c r="EM6" s="210"/>
      <c r="EN6" s="210"/>
      <c r="EO6" s="210"/>
      <c r="EP6" s="210"/>
      <c r="EQ6" s="210"/>
      <c r="ER6" s="210"/>
      <c r="ES6" s="210"/>
      <c r="ET6" s="210"/>
      <c r="EU6" s="210"/>
      <c r="EV6" s="210"/>
      <c r="EW6" s="210"/>
      <c r="EX6" s="210"/>
      <c r="EY6" s="210"/>
      <c r="EZ6" s="210"/>
      <c r="FA6" s="210"/>
      <c r="FB6" s="210"/>
      <c r="FC6" s="210"/>
      <c r="FD6" s="210"/>
      <c r="FE6" s="210"/>
    </row>
    <row r="7" spans="129:159" s="2" customFormat="1" ht="9.75" customHeight="1">
      <c r="DY7" s="209"/>
      <c r="DZ7" s="209"/>
      <c r="EA7" s="209"/>
      <c r="EB7" s="209"/>
      <c r="EC7" s="209"/>
      <c r="ED7" s="209"/>
      <c r="EE7" s="209"/>
      <c r="EF7" s="209"/>
      <c r="EG7" s="209"/>
      <c r="EH7" s="209"/>
      <c r="EI7" s="209"/>
      <c r="EL7" s="209" t="s">
        <v>570</v>
      </c>
      <c r="EM7" s="209"/>
      <c r="EN7" s="209"/>
      <c r="EO7" s="209"/>
      <c r="EP7" s="209"/>
      <c r="EQ7" s="209"/>
      <c r="ER7" s="209"/>
      <c r="ES7" s="209"/>
      <c r="ET7" s="209"/>
      <c r="EU7" s="209"/>
      <c r="EV7" s="209"/>
      <c r="EW7" s="209"/>
      <c r="EX7" s="209"/>
      <c r="EY7" s="209"/>
      <c r="EZ7" s="209"/>
      <c r="FA7" s="209"/>
      <c r="FB7" s="209"/>
      <c r="FC7" s="209"/>
    </row>
    <row r="8" spans="129:159" s="3" customFormat="1" ht="9.75" customHeight="1">
      <c r="DY8" s="210" t="s">
        <v>93</v>
      </c>
      <c r="DZ8" s="210"/>
      <c r="EA8" s="210"/>
      <c r="EB8" s="210"/>
      <c r="EC8" s="210"/>
      <c r="ED8" s="210"/>
      <c r="EE8" s="210"/>
      <c r="EF8" s="210"/>
      <c r="EG8" s="210"/>
      <c r="EH8" s="210"/>
      <c r="EI8" s="210"/>
      <c r="EJ8" s="4"/>
      <c r="EK8" s="4"/>
      <c r="EL8" s="210" t="s">
        <v>94</v>
      </c>
      <c r="EM8" s="210"/>
      <c r="EN8" s="210"/>
      <c r="EO8" s="210"/>
      <c r="EP8" s="210"/>
      <c r="EQ8" s="210"/>
      <c r="ER8" s="210"/>
      <c r="ES8" s="210"/>
      <c r="ET8" s="210"/>
      <c r="EU8" s="210"/>
      <c r="EV8" s="210"/>
      <c r="EW8" s="210"/>
      <c r="EX8" s="210"/>
      <c r="EY8" s="210"/>
      <c r="EZ8" s="210"/>
      <c r="FA8" s="210"/>
      <c r="FB8" s="210"/>
      <c r="FC8" s="210"/>
    </row>
    <row r="9" spans="130:158" s="2" customFormat="1" ht="9.75" customHeight="1">
      <c r="DZ9" s="207" t="s">
        <v>95</v>
      </c>
      <c r="EA9" s="207"/>
      <c r="EB9" s="217" t="s">
        <v>19</v>
      </c>
      <c r="EC9" s="217"/>
      <c r="ED9" s="217"/>
      <c r="EE9" s="203" t="s">
        <v>95</v>
      </c>
      <c r="EF9" s="203"/>
      <c r="EH9" s="217" t="s">
        <v>571</v>
      </c>
      <c r="EI9" s="217"/>
      <c r="EJ9" s="217"/>
      <c r="EK9" s="217"/>
      <c r="EL9" s="217"/>
      <c r="EM9" s="217"/>
      <c r="EN9" s="217"/>
      <c r="EO9" s="217"/>
      <c r="EP9" s="217"/>
      <c r="EQ9" s="217"/>
      <c r="ER9" s="217"/>
      <c r="ES9" s="217"/>
      <c r="ET9" s="207">
        <v>20</v>
      </c>
      <c r="EU9" s="207"/>
      <c r="EV9" s="207"/>
      <c r="EW9" s="212" t="s">
        <v>366</v>
      </c>
      <c r="EX9" s="212"/>
      <c r="EY9" s="212"/>
      <c r="EZ9" s="203" t="s">
        <v>79</v>
      </c>
      <c r="FA9" s="203"/>
      <c r="FB9" s="203"/>
    </row>
    <row r="10" ht="8.25" customHeight="1"/>
    <row r="11" spans="48:102" s="5" customFormat="1" ht="12" customHeight="1">
      <c r="AV11" s="307" t="s">
        <v>235</v>
      </c>
      <c r="AW11" s="307"/>
      <c r="AX11" s="307"/>
      <c r="AY11" s="307"/>
      <c r="AZ11" s="307"/>
      <c r="BA11" s="307"/>
      <c r="BB11" s="307"/>
      <c r="BC11" s="307"/>
      <c r="BD11" s="307"/>
      <c r="BE11" s="307"/>
      <c r="BF11" s="307"/>
      <c r="BG11" s="307"/>
      <c r="BH11" s="307"/>
      <c r="BI11" s="307"/>
      <c r="BJ11" s="307"/>
      <c r="BK11" s="307"/>
      <c r="BL11" s="307"/>
      <c r="BM11" s="307"/>
      <c r="BN11" s="307"/>
      <c r="BO11" s="307"/>
      <c r="BP11" s="307"/>
      <c r="BQ11" s="307"/>
      <c r="BR11" s="307"/>
      <c r="BS11" s="307"/>
      <c r="BT11" s="307"/>
      <c r="BU11" s="307"/>
      <c r="BV11" s="307"/>
      <c r="BW11" s="307"/>
      <c r="BX11" s="307"/>
      <c r="BY11" s="307"/>
      <c r="BZ11" s="307"/>
      <c r="CA11" s="307"/>
      <c r="CB11" s="307"/>
      <c r="CC11" s="307"/>
      <c r="CD11" s="307"/>
      <c r="CE11" s="307"/>
      <c r="CF11" s="307"/>
      <c r="CG11" s="307"/>
      <c r="CH11" s="307"/>
      <c r="CI11" s="307"/>
      <c r="CJ11" s="307"/>
      <c r="CK11" s="307"/>
      <c r="CL11" s="307"/>
      <c r="CM11" s="307"/>
      <c r="CN11" s="307"/>
      <c r="CO11" s="307"/>
      <c r="CP11" s="307"/>
      <c r="CQ11" s="307"/>
      <c r="CR11" s="307"/>
      <c r="CS11" s="307"/>
      <c r="CT11" s="307"/>
      <c r="CU11" s="307"/>
      <c r="CV11" s="307"/>
      <c r="CW11" s="307"/>
      <c r="CX11" s="8"/>
    </row>
    <row r="12" spans="47:161" s="5" customFormat="1" ht="12.75" customHeight="1" thickBot="1">
      <c r="AU12" s="308" t="s">
        <v>78</v>
      </c>
      <c r="AV12" s="308"/>
      <c r="AW12" s="308"/>
      <c r="AX12" s="308"/>
      <c r="AY12" s="308"/>
      <c r="AZ12" s="308"/>
      <c r="BA12" s="308"/>
      <c r="BB12" s="310" t="s">
        <v>366</v>
      </c>
      <c r="BC12" s="310"/>
      <c r="BD12" s="310"/>
      <c r="BE12" s="308" t="s">
        <v>236</v>
      </c>
      <c r="BF12" s="308"/>
      <c r="BG12" s="308"/>
      <c r="BH12" s="308"/>
      <c r="BI12" s="308"/>
      <c r="BJ12" s="308"/>
      <c r="BK12" s="308"/>
      <c r="BL12" s="308"/>
      <c r="BM12" s="308"/>
      <c r="BN12" s="308"/>
      <c r="BO12" s="308"/>
      <c r="BP12" s="308"/>
      <c r="BQ12" s="308"/>
      <c r="BR12" s="308"/>
      <c r="BS12" s="308"/>
      <c r="BT12" s="308"/>
      <c r="BU12" s="308"/>
      <c r="BV12" s="308"/>
      <c r="BW12" s="308"/>
      <c r="BX12" s="308"/>
      <c r="BY12" s="308"/>
      <c r="BZ12" s="308"/>
      <c r="CA12" s="308"/>
      <c r="CB12" s="308"/>
      <c r="CC12" s="308"/>
      <c r="CD12" s="308"/>
      <c r="CE12" s="308"/>
      <c r="CF12" s="310" t="s">
        <v>367</v>
      </c>
      <c r="CG12" s="310"/>
      <c r="CH12" s="310"/>
      <c r="CI12" s="308" t="s">
        <v>97</v>
      </c>
      <c r="CJ12" s="308"/>
      <c r="CK12" s="308"/>
      <c r="CL12" s="308"/>
      <c r="CM12" s="308"/>
      <c r="CN12" s="310" t="s">
        <v>542</v>
      </c>
      <c r="CO12" s="310"/>
      <c r="CP12" s="310"/>
      <c r="CQ12" s="309" t="s">
        <v>237</v>
      </c>
      <c r="CR12" s="309"/>
      <c r="CS12" s="309"/>
      <c r="CT12" s="309"/>
      <c r="CU12" s="309"/>
      <c r="CV12" s="309"/>
      <c r="CW12" s="309"/>
      <c r="CX12" s="309"/>
      <c r="CY12" s="309"/>
      <c r="ES12" s="211" t="s">
        <v>96</v>
      </c>
      <c r="ET12" s="158"/>
      <c r="EU12" s="158"/>
      <c r="EV12" s="158"/>
      <c r="EW12" s="158"/>
      <c r="EX12" s="158"/>
      <c r="EY12" s="158"/>
      <c r="EZ12" s="158"/>
      <c r="FA12" s="158"/>
      <c r="FB12" s="158"/>
      <c r="FC12" s="158"/>
      <c r="FD12" s="158"/>
      <c r="FE12" s="159"/>
    </row>
    <row r="13" spans="57:161" s="13" customFormat="1" ht="10.5" customHeight="1">
      <c r="BE13" s="304" t="s">
        <v>109</v>
      </c>
      <c r="BF13" s="304"/>
      <c r="BG13" s="304"/>
      <c r="BH13" s="304"/>
      <c r="BI13" s="302" t="str">
        <f>EB9</f>
        <v>10</v>
      </c>
      <c r="BJ13" s="302"/>
      <c r="BK13" s="302"/>
      <c r="BL13" s="303" t="s">
        <v>95</v>
      </c>
      <c r="BM13" s="303"/>
      <c r="BN13" s="41"/>
      <c r="BO13" s="302" t="str">
        <f>EH9</f>
        <v>октября</v>
      </c>
      <c r="BP13" s="302"/>
      <c r="BQ13" s="302"/>
      <c r="BR13" s="302"/>
      <c r="BS13" s="302"/>
      <c r="BT13" s="302"/>
      <c r="BU13" s="302"/>
      <c r="BV13" s="302"/>
      <c r="BW13" s="302"/>
      <c r="BX13" s="302"/>
      <c r="BY13" s="302"/>
      <c r="BZ13" s="302"/>
      <c r="CA13" s="302"/>
      <c r="CB13" s="302"/>
      <c r="CC13" s="302"/>
      <c r="CD13" s="304">
        <v>20</v>
      </c>
      <c r="CE13" s="304"/>
      <c r="CF13" s="304"/>
      <c r="CG13" s="305" t="str">
        <f>EW9</f>
        <v>22</v>
      </c>
      <c r="CH13" s="305"/>
      <c r="CI13" s="305"/>
      <c r="CJ13" s="303" t="s">
        <v>258</v>
      </c>
      <c r="CK13" s="303"/>
      <c r="CL13" s="303"/>
      <c r="CM13" s="303"/>
      <c r="CN13" s="41"/>
      <c r="CO13" s="41"/>
      <c r="EQ13" s="14" t="s">
        <v>98</v>
      </c>
      <c r="ES13" s="213" t="s">
        <v>572</v>
      </c>
      <c r="ET13" s="214"/>
      <c r="EU13" s="214"/>
      <c r="EV13" s="214"/>
      <c r="EW13" s="214"/>
      <c r="EX13" s="214"/>
      <c r="EY13" s="214"/>
      <c r="EZ13" s="214"/>
      <c r="FA13" s="214"/>
      <c r="FB13" s="214"/>
      <c r="FC13" s="214"/>
      <c r="FD13" s="214"/>
      <c r="FE13" s="215"/>
    </row>
    <row r="14" spans="1:162" s="13" customFormat="1" ht="10.5" customHeight="1">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EQ14" s="14" t="s">
        <v>99</v>
      </c>
      <c r="ES14" s="198" t="s">
        <v>548</v>
      </c>
      <c r="ET14" s="199"/>
      <c r="EU14" s="199"/>
      <c r="EV14" s="199"/>
      <c r="EW14" s="199"/>
      <c r="EX14" s="199"/>
      <c r="EY14" s="199"/>
      <c r="EZ14" s="199"/>
      <c r="FA14" s="199"/>
      <c r="FB14" s="199"/>
      <c r="FC14" s="199"/>
      <c r="FD14" s="199"/>
      <c r="FE14" s="200"/>
      <c r="FF14" s="13" t="s">
        <v>376</v>
      </c>
    </row>
    <row r="15" spans="147:162" s="13" customFormat="1" ht="10.5" customHeight="1">
      <c r="EQ15" s="14" t="s">
        <v>103</v>
      </c>
      <c r="ES15" s="198" t="s">
        <v>549</v>
      </c>
      <c r="ET15" s="199"/>
      <c r="EU15" s="199"/>
      <c r="EV15" s="199"/>
      <c r="EW15" s="199"/>
      <c r="EX15" s="199"/>
      <c r="EY15" s="199"/>
      <c r="EZ15" s="199"/>
      <c r="FA15" s="199"/>
      <c r="FB15" s="199"/>
      <c r="FC15" s="199"/>
      <c r="FD15" s="199"/>
      <c r="FE15" s="200"/>
      <c r="FF15" s="13" t="s">
        <v>376</v>
      </c>
    </row>
    <row r="16" spans="1:162" s="13" customFormat="1" ht="10.5" customHeight="1">
      <c r="A16" s="13" t="s">
        <v>107</v>
      </c>
      <c r="K16" s="306" t="s">
        <v>550</v>
      </c>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6"/>
      <c r="BB16" s="306"/>
      <c r="BC16" s="306"/>
      <c r="BD16" s="306"/>
      <c r="BE16" s="306"/>
      <c r="BF16" s="306"/>
      <c r="BG16" s="306"/>
      <c r="BH16" s="306"/>
      <c r="BI16" s="306"/>
      <c r="BJ16" s="306"/>
      <c r="BK16" s="306"/>
      <c r="BL16" s="306"/>
      <c r="BM16" s="306"/>
      <c r="BN16" s="306"/>
      <c r="BO16" s="306"/>
      <c r="BP16" s="306"/>
      <c r="BQ16" s="306"/>
      <c r="BR16" s="306"/>
      <c r="BS16" s="306"/>
      <c r="BT16" s="306"/>
      <c r="BU16" s="306"/>
      <c r="BV16" s="306"/>
      <c r="BW16" s="306"/>
      <c r="BX16" s="306"/>
      <c r="BY16" s="306"/>
      <c r="BZ16" s="306"/>
      <c r="CA16" s="306"/>
      <c r="CB16" s="306"/>
      <c r="CC16" s="306"/>
      <c r="CD16" s="306"/>
      <c r="CE16" s="306"/>
      <c r="CF16" s="306"/>
      <c r="CG16" s="306"/>
      <c r="CH16" s="306"/>
      <c r="CI16" s="306"/>
      <c r="CJ16" s="306"/>
      <c r="CK16" s="306"/>
      <c r="CL16" s="306"/>
      <c r="CM16" s="306"/>
      <c r="CN16" s="306"/>
      <c r="CO16" s="306"/>
      <c r="CP16" s="306"/>
      <c r="CQ16" s="306"/>
      <c r="CR16" s="306"/>
      <c r="CS16" s="306"/>
      <c r="CT16" s="306"/>
      <c r="CU16" s="306"/>
      <c r="CV16" s="306"/>
      <c r="CW16" s="306"/>
      <c r="CX16" s="306"/>
      <c r="CY16" s="306"/>
      <c r="CZ16" s="306"/>
      <c r="DA16" s="306"/>
      <c r="DB16" s="306"/>
      <c r="DC16" s="306"/>
      <c r="DD16" s="306"/>
      <c r="DE16" s="306"/>
      <c r="DF16" s="306"/>
      <c r="DG16" s="306"/>
      <c r="DH16" s="306"/>
      <c r="DI16" s="306"/>
      <c r="DJ16" s="306"/>
      <c r="DK16" s="306"/>
      <c r="DL16" s="306"/>
      <c r="DM16" s="306"/>
      <c r="DN16" s="306"/>
      <c r="DO16" s="306"/>
      <c r="DP16" s="306"/>
      <c r="DQ16" s="306"/>
      <c r="DR16" s="306"/>
      <c r="DS16" s="306"/>
      <c r="DT16" s="306"/>
      <c r="DU16" s="306"/>
      <c r="DV16" s="306"/>
      <c r="DW16" s="306"/>
      <c r="DX16" s="306"/>
      <c r="DY16" s="306"/>
      <c r="EQ16" s="14" t="s">
        <v>104</v>
      </c>
      <c r="ES16" s="198" t="s">
        <v>370</v>
      </c>
      <c r="ET16" s="199"/>
      <c r="EU16" s="199"/>
      <c r="EV16" s="199"/>
      <c r="EW16" s="199"/>
      <c r="EX16" s="199"/>
      <c r="EY16" s="199"/>
      <c r="EZ16" s="199"/>
      <c r="FA16" s="199"/>
      <c r="FB16" s="199"/>
      <c r="FC16" s="199"/>
      <c r="FD16" s="199"/>
      <c r="FE16" s="200"/>
      <c r="FF16" s="13" t="s">
        <v>376</v>
      </c>
    </row>
    <row r="17" spans="1:162" s="13" customFormat="1" ht="11.25" customHeight="1">
      <c r="A17" s="13" t="s">
        <v>101</v>
      </c>
      <c r="EQ17" s="14" t="s">
        <v>99</v>
      </c>
      <c r="ES17" s="198" t="s">
        <v>374</v>
      </c>
      <c r="ET17" s="199"/>
      <c r="EU17" s="199"/>
      <c r="EV17" s="199"/>
      <c r="EW17" s="199"/>
      <c r="EX17" s="199"/>
      <c r="EY17" s="199"/>
      <c r="EZ17" s="199"/>
      <c r="FA17" s="199"/>
      <c r="FB17" s="199"/>
      <c r="FC17" s="199"/>
      <c r="FD17" s="199"/>
      <c r="FE17" s="200"/>
      <c r="FF17" s="13" t="s">
        <v>371</v>
      </c>
    </row>
    <row r="18" spans="1:162" s="13" customFormat="1" ht="10.5" customHeight="1">
      <c r="A18" s="13" t="s">
        <v>102</v>
      </c>
      <c r="AA18" s="201" t="s">
        <v>373</v>
      </c>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1"/>
      <c r="DD18" s="201"/>
      <c r="DE18" s="201"/>
      <c r="DF18" s="201"/>
      <c r="DS18" s="40"/>
      <c r="EQ18" s="14" t="s">
        <v>100</v>
      </c>
      <c r="ES18" s="198" t="s">
        <v>375</v>
      </c>
      <c r="ET18" s="199"/>
      <c r="EU18" s="199"/>
      <c r="EV18" s="199"/>
      <c r="EW18" s="199"/>
      <c r="EX18" s="199"/>
      <c r="EY18" s="199"/>
      <c r="EZ18" s="199"/>
      <c r="FA18" s="199"/>
      <c r="FB18" s="199"/>
      <c r="FC18" s="199"/>
      <c r="FD18" s="199"/>
      <c r="FE18" s="200"/>
      <c r="FF18" s="13" t="s">
        <v>372</v>
      </c>
    </row>
    <row r="19" spans="1:161" s="13" customFormat="1" ht="10.5" customHeight="1">
      <c r="A19" s="13" t="s">
        <v>238</v>
      </c>
      <c r="M19" s="201">
        <v>9</v>
      </c>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EQ19" s="14"/>
      <c r="ES19" s="224"/>
      <c r="ET19" s="225"/>
      <c r="EU19" s="225"/>
      <c r="EV19" s="225"/>
      <c r="EW19" s="225"/>
      <c r="EX19" s="225"/>
      <c r="EY19" s="225"/>
      <c r="EZ19" s="225"/>
      <c r="FA19" s="225"/>
      <c r="FB19" s="225"/>
      <c r="FC19" s="225"/>
      <c r="FD19" s="225"/>
      <c r="FE19" s="226"/>
    </row>
    <row r="20" spans="13:161" s="13" customFormat="1" ht="10.5" customHeight="1">
      <c r="M20" s="210" t="s">
        <v>5</v>
      </c>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10"/>
      <c r="CD20" s="210"/>
      <c r="CE20" s="210"/>
      <c r="CF20" s="210"/>
      <c r="CG20" s="210"/>
      <c r="CH20" s="210"/>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16"/>
      <c r="DF20" s="16"/>
      <c r="DG20" s="16"/>
      <c r="DH20" s="16"/>
      <c r="DI20" s="16"/>
      <c r="DJ20" s="16"/>
      <c r="DK20" s="16"/>
      <c r="DL20" s="16"/>
      <c r="DM20" s="16"/>
      <c r="DN20" s="16"/>
      <c r="DO20" s="16"/>
      <c r="DP20" s="16"/>
      <c r="ES20" s="227"/>
      <c r="ET20" s="228"/>
      <c r="EU20" s="228"/>
      <c r="EV20" s="228"/>
      <c r="EW20" s="228"/>
      <c r="EX20" s="228"/>
      <c r="EY20" s="228"/>
      <c r="EZ20" s="228"/>
      <c r="FA20" s="228"/>
      <c r="FB20" s="228"/>
      <c r="FC20" s="228"/>
      <c r="FD20" s="228"/>
      <c r="FE20" s="229"/>
    </row>
    <row r="21" spans="1:161" s="13" customFormat="1" ht="10.5" customHeight="1" thickBot="1">
      <c r="A21" s="13" t="s">
        <v>108</v>
      </c>
      <c r="EQ21" s="14" t="s">
        <v>105</v>
      </c>
      <c r="ES21" s="204" t="s">
        <v>106</v>
      </c>
      <c r="ET21" s="205"/>
      <c r="EU21" s="205"/>
      <c r="EV21" s="205"/>
      <c r="EW21" s="205"/>
      <c r="EX21" s="205"/>
      <c r="EY21" s="205"/>
      <c r="EZ21" s="205"/>
      <c r="FA21" s="205"/>
      <c r="FB21" s="205"/>
      <c r="FC21" s="205"/>
      <c r="FD21" s="205"/>
      <c r="FE21" s="206"/>
    </row>
    <row r="22" spans="1:161" s="15" customFormat="1" ht="10.5" customHeight="1">
      <c r="A22" s="218" t="s">
        <v>110</v>
      </c>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c r="EI22" s="218"/>
      <c r="EJ22" s="218"/>
      <c r="EK22" s="218"/>
      <c r="EL22" s="218"/>
      <c r="EM22" s="218"/>
      <c r="EN22" s="218"/>
      <c r="EO22" s="218"/>
      <c r="EP22" s="218"/>
      <c r="EQ22" s="218"/>
      <c r="ER22" s="218"/>
      <c r="ES22" s="218"/>
      <c r="ET22" s="218"/>
      <c r="EU22" s="218"/>
      <c r="EV22" s="218"/>
      <c r="EW22" s="218"/>
      <c r="EX22" s="218"/>
      <c r="EY22" s="218"/>
      <c r="EZ22" s="218"/>
      <c r="FA22" s="218"/>
      <c r="FB22" s="218"/>
      <c r="FC22" s="218"/>
      <c r="FD22" s="218"/>
      <c r="FE22" s="218"/>
    </row>
    <row r="23" spans="1:161" s="13" customFormat="1" ht="11.25" customHeight="1">
      <c r="A23" s="158" t="s">
        <v>76</v>
      </c>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9"/>
      <c r="CJ23" s="164" t="s">
        <v>77</v>
      </c>
      <c r="CK23" s="165"/>
      <c r="CL23" s="165"/>
      <c r="CM23" s="165"/>
      <c r="CN23" s="165"/>
      <c r="CO23" s="165"/>
      <c r="CP23" s="165"/>
      <c r="CQ23" s="165"/>
      <c r="CR23" s="166"/>
      <c r="CS23" s="164" t="s">
        <v>247</v>
      </c>
      <c r="CT23" s="165"/>
      <c r="CU23" s="165"/>
      <c r="CV23" s="165"/>
      <c r="CW23" s="165"/>
      <c r="CX23" s="165"/>
      <c r="CY23" s="165"/>
      <c r="CZ23" s="165"/>
      <c r="DA23" s="165"/>
      <c r="DB23" s="165"/>
      <c r="DC23" s="165"/>
      <c r="DD23" s="165"/>
      <c r="DE23" s="166"/>
      <c r="DF23" s="173" t="s">
        <v>84</v>
      </c>
      <c r="DG23" s="174"/>
      <c r="DH23" s="174"/>
      <c r="DI23" s="174"/>
      <c r="DJ23" s="174"/>
      <c r="DK23" s="174"/>
      <c r="DL23" s="174"/>
      <c r="DM23" s="174"/>
      <c r="DN23" s="174"/>
      <c r="DO23" s="174"/>
      <c r="DP23" s="174"/>
      <c r="DQ23" s="174"/>
      <c r="DR23" s="174"/>
      <c r="DS23" s="174"/>
      <c r="DT23" s="174"/>
      <c r="DU23" s="174"/>
      <c r="DV23" s="174"/>
      <c r="DW23" s="174"/>
      <c r="DX23" s="174"/>
      <c r="DY23" s="174"/>
      <c r="DZ23" s="174"/>
      <c r="EA23" s="174"/>
      <c r="EB23" s="174"/>
      <c r="EC23" s="174"/>
      <c r="ED23" s="174"/>
      <c r="EE23" s="174"/>
      <c r="EF23" s="174"/>
      <c r="EG23" s="174"/>
      <c r="EH23" s="174"/>
      <c r="EI23" s="174"/>
      <c r="EJ23" s="174"/>
      <c r="EK23" s="174"/>
      <c r="EL23" s="174"/>
      <c r="EM23" s="174"/>
      <c r="EN23" s="174"/>
      <c r="EO23" s="174"/>
      <c r="EP23" s="174"/>
      <c r="EQ23" s="174"/>
      <c r="ER23" s="174"/>
      <c r="ES23" s="174"/>
      <c r="ET23" s="174"/>
      <c r="EU23" s="174"/>
      <c r="EV23" s="174"/>
      <c r="EW23" s="174"/>
      <c r="EX23" s="174"/>
      <c r="EY23" s="174"/>
      <c r="EZ23" s="174"/>
      <c r="FA23" s="174"/>
      <c r="FB23" s="174"/>
      <c r="FC23" s="174"/>
      <c r="FD23" s="174"/>
      <c r="FE23" s="174"/>
    </row>
    <row r="24" spans="1:161" ht="11.25">
      <c r="A24" s="160"/>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1"/>
      <c r="CJ24" s="167"/>
      <c r="CK24" s="168"/>
      <c r="CL24" s="168"/>
      <c r="CM24" s="168"/>
      <c r="CN24" s="168"/>
      <c r="CO24" s="168"/>
      <c r="CP24" s="168"/>
      <c r="CQ24" s="168"/>
      <c r="CR24" s="169"/>
      <c r="CS24" s="167"/>
      <c r="CT24" s="168"/>
      <c r="CU24" s="168"/>
      <c r="CV24" s="168"/>
      <c r="CW24" s="168"/>
      <c r="CX24" s="168"/>
      <c r="CY24" s="168"/>
      <c r="CZ24" s="168"/>
      <c r="DA24" s="168"/>
      <c r="DB24" s="168"/>
      <c r="DC24" s="168"/>
      <c r="DD24" s="168"/>
      <c r="DE24" s="169"/>
      <c r="DF24" s="175" t="s">
        <v>78</v>
      </c>
      <c r="DG24" s="176"/>
      <c r="DH24" s="176"/>
      <c r="DI24" s="176"/>
      <c r="DJ24" s="176"/>
      <c r="DK24" s="176"/>
      <c r="DL24" s="177" t="s">
        <v>366</v>
      </c>
      <c r="DM24" s="177"/>
      <c r="DN24" s="177"/>
      <c r="DO24" s="178" t="s">
        <v>79</v>
      </c>
      <c r="DP24" s="178"/>
      <c r="DQ24" s="178"/>
      <c r="DR24" s="179"/>
      <c r="DS24" s="175" t="s">
        <v>78</v>
      </c>
      <c r="DT24" s="176"/>
      <c r="DU24" s="176"/>
      <c r="DV24" s="176"/>
      <c r="DW24" s="176"/>
      <c r="DX24" s="176"/>
      <c r="DY24" s="177" t="s">
        <v>367</v>
      </c>
      <c r="DZ24" s="177"/>
      <c r="EA24" s="177"/>
      <c r="EB24" s="178" t="s">
        <v>79</v>
      </c>
      <c r="EC24" s="178"/>
      <c r="ED24" s="178"/>
      <c r="EE24" s="179"/>
      <c r="EF24" s="175" t="s">
        <v>78</v>
      </c>
      <c r="EG24" s="176"/>
      <c r="EH24" s="176"/>
      <c r="EI24" s="176"/>
      <c r="EJ24" s="176"/>
      <c r="EK24" s="176"/>
      <c r="EL24" s="177" t="s">
        <v>542</v>
      </c>
      <c r="EM24" s="177"/>
      <c r="EN24" s="177"/>
      <c r="EO24" s="178" t="s">
        <v>79</v>
      </c>
      <c r="EP24" s="178"/>
      <c r="EQ24" s="178"/>
      <c r="ER24" s="179"/>
      <c r="ES24" s="164" t="s">
        <v>83</v>
      </c>
      <c r="ET24" s="165"/>
      <c r="EU24" s="165"/>
      <c r="EV24" s="165"/>
      <c r="EW24" s="165"/>
      <c r="EX24" s="165"/>
      <c r="EY24" s="165"/>
      <c r="EZ24" s="165"/>
      <c r="FA24" s="165"/>
      <c r="FB24" s="165"/>
      <c r="FC24" s="165"/>
      <c r="FD24" s="165"/>
      <c r="FE24" s="165"/>
    </row>
    <row r="25" spans="1:161" ht="30.75" customHeight="1">
      <c r="A25" s="162"/>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c r="CD25" s="162"/>
      <c r="CE25" s="162"/>
      <c r="CF25" s="162"/>
      <c r="CG25" s="162"/>
      <c r="CH25" s="162"/>
      <c r="CI25" s="163"/>
      <c r="CJ25" s="170"/>
      <c r="CK25" s="171"/>
      <c r="CL25" s="171"/>
      <c r="CM25" s="171"/>
      <c r="CN25" s="171"/>
      <c r="CO25" s="171"/>
      <c r="CP25" s="171"/>
      <c r="CQ25" s="171"/>
      <c r="CR25" s="172"/>
      <c r="CS25" s="170"/>
      <c r="CT25" s="171"/>
      <c r="CU25" s="171"/>
      <c r="CV25" s="171"/>
      <c r="CW25" s="171"/>
      <c r="CX25" s="171"/>
      <c r="CY25" s="171"/>
      <c r="CZ25" s="171"/>
      <c r="DA25" s="171"/>
      <c r="DB25" s="171"/>
      <c r="DC25" s="171"/>
      <c r="DD25" s="171"/>
      <c r="DE25" s="172"/>
      <c r="DF25" s="183" t="s">
        <v>80</v>
      </c>
      <c r="DG25" s="184"/>
      <c r="DH25" s="184"/>
      <c r="DI25" s="184"/>
      <c r="DJ25" s="184"/>
      <c r="DK25" s="184"/>
      <c r="DL25" s="184"/>
      <c r="DM25" s="184"/>
      <c r="DN25" s="184"/>
      <c r="DO25" s="184"/>
      <c r="DP25" s="184"/>
      <c r="DQ25" s="184"/>
      <c r="DR25" s="185"/>
      <c r="DS25" s="183" t="s">
        <v>81</v>
      </c>
      <c r="DT25" s="184"/>
      <c r="DU25" s="184"/>
      <c r="DV25" s="184"/>
      <c r="DW25" s="184"/>
      <c r="DX25" s="184"/>
      <c r="DY25" s="184"/>
      <c r="DZ25" s="184"/>
      <c r="EA25" s="184"/>
      <c r="EB25" s="184"/>
      <c r="EC25" s="184"/>
      <c r="ED25" s="184"/>
      <c r="EE25" s="185"/>
      <c r="EF25" s="183" t="s">
        <v>82</v>
      </c>
      <c r="EG25" s="184"/>
      <c r="EH25" s="184"/>
      <c r="EI25" s="184"/>
      <c r="EJ25" s="184"/>
      <c r="EK25" s="184"/>
      <c r="EL25" s="184"/>
      <c r="EM25" s="184"/>
      <c r="EN25" s="184"/>
      <c r="EO25" s="184"/>
      <c r="EP25" s="184"/>
      <c r="EQ25" s="184"/>
      <c r="ER25" s="185"/>
      <c r="ES25" s="170"/>
      <c r="ET25" s="171"/>
      <c r="EU25" s="171"/>
      <c r="EV25" s="171"/>
      <c r="EW25" s="171"/>
      <c r="EX25" s="171"/>
      <c r="EY25" s="171"/>
      <c r="EZ25" s="171"/>
      <c r="FA25" s="171"/>
      <c r="FB25" s="171"/>
      <c r="FC25" s="171"/>
      <c r="FD25" s="171"/>
      <c r="FE25" s="171"/>
    </row>
    <row r="26" spans="1:161" ht="12" thickBot="1">
      <c r="A26" s="180" t="s">
        <v>85</v>
      </c>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1"/>
      <c r="CJ26" s="156" t="s">
        <v>86</v>
      </c>
      <c r="CK26" s="157"/>
      <c r="CL26" s="157"/>
      <c r="CM26" s="157"/>
      <c r="CN26" s="157"/>
      <c r="CO26" s="157"/>
      <c r="CP26" s="157"/>
      <c r="CQ26" s="157"/>
      <c r="CR26" s="182"/>
      <c r="CS26" s="156" t="s">
        <v>87</v>
      </c>
      <c r="CT26" s="157"/>
      <c r="CU26" s="157"/>
      <c r="CV26" s="157"/>
      <c r="CW26" s="157"/>
      <c r="CX26" s="157"/>
      <c r="CY26" s="157"/>
      <c r="CZ26" s="157"/>
      <c r="DA26" s="157"/>
      <c r="DB26" s="157"/>
      <c r="DC26" s="157"/>
      <c r="DD26" s="157"/>
      <c r="DE26" s="182"/>
      <c r="DF26" s="156" t="s">
        <v>88</v>
      </c>
      <c r="DG26" s="157"/>
      <c r="DH26" s="157"/>
      <c r="DI26" s="157"/>
      <c r="DJ26" s="157"/>
      <c r="DK26" s="157"/>
      <c r="DL26" s="157"/>
      <c r="DM26" s="157"/>
      <c r="DN26" s="157"/>
      <c r="DO26" s="157"/>
      <c r="DP26" s="157"/>
      <c r="DQ26" s="157"/>
      <c r="DR26" s="182"/>
      <c r="DS26" s="156" t="s">
        <v>89</v>
      </c>
      <c r="DT26" s="157"/>
      <c r="DU26" s="157"/>
      <c r="DV26" s="157"/>
      <c r="DW26" s="157"/>
      <c r="DX26" s="157"/>
      <c r="DY26" s="157"/>
      <c r="DZ26" s="157"/>
      <c r="EA26" s="157"/>
      <c r="EB26" s="157"/>
      <c r="EC26" s="157"/>
      <c r="ED26" s="157"/>
      <c r="EE26" s="182"/>
      <c r="EF26" s="156" t="s">
        <v>90</v>
      </c>
      <c r="EG26" s="157"/>
      <c r="EH26" s="157"/>
      <c r="EI26" s="157"/>
      <c r="EJ26" s="157"/>
      <c r="EK26" s="157"/>
      <c r="EL26" s="157"/>
      <c r="EM26" s="157"/>
      <c r="EN26" s="157"/>
      <c r="EO26" s="157"/>
      <c r="EP26" s="157"/>
      <c r="EQ26" s="157"/>
      <c r="ER26" s="182"/>
      <c r="ES26" s="156" t="s">
        <v>91</v>
      </c>
      <c r="ET26" s="157"/>
      <c r="EU26" s="157"/>
      <c r="EV26" s="157"/>
      <c r="EW26" s="157"/>
      <c r="EX26" s="157"/>
      <c r="EY26" s="157"/>
      <c r="EZ26" s="157"/>
      <c r="FA26" s="157"/>
      <c r="FB26" s="157"/>
      <c r="FC26" s="157"/>
      <c r="FD26" s="157"/>
      <c r="FE26" s="157"/>
    </row>
    <row r="27" spans="1:161" ht="10.5" customHeight="1">
      <c r="A27" s="197" t="s">
        <v>248</v>
      </c>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c r="CE27" s="197"/>
      <c r="CF27" s="197"/>
      <c r="CG27" s="197"/>
      <c r="CH27" s="197"/>
      <c r="CI27" s="197"/>
      <c r="CJ27" s="193" t="s">
        <v>111</v>
      </c>
      <c r="CK27" s="194"/>
      <c r="CL27" s="194"/>
      <c r="CM27" s="194"/>
      <c r="CN27" s="194"/>
      <c r="CO27" s="194"/>
      <c r="CP27" s="194"/>
      <c r="CQ27" s="194"/>
      <c r="CR27" s="194"/>
      <c r="CS27" s="194" t="s">
        <v>112</v>
      </c>
      <c r="CT27" s="194"/>
      <c r="CU27" s="194"/>
      <c r="CV27" s="194"/>
      <c r="CW27" s="194"/>
      <c r="CX27" s="194"/>
      <c r="CY27" s="194"/>
      <c r="CZ27" s="194"/>
      <c r="DA27" s="194"/>
      <c r="DB27" s="194"/>
      <c r="DC27" s="194"/>
      <c r="DD27" s="194"/>
      <c r="DE27" s="194"/>
      <c r="DF27" s="216">
        <v>678145.27</v>
      </c>
      <c r="DG27" s="216"/>
      <c r="DH27" s="216"/>
      <c r="DI27" s="216"/>
      <c r="DJ27" s="216"/>
      <c r="DK27" s="216"/>
      <c r="DL27" s="216"/>
      <c r="DM27" s="216"/>
      <c r="DN27" s="216"/>
      <c r="DO27" s="216"/>
      <c r="DP27" s="216"/>
      <c r="DQ27" s="216"/>
      <c r="DR27" s="216"/>
      <c r="DS27" s="216"/>
      <c r="DT27" s="216"/>
      <c r="DU27" s="216"/>
      <c r="DV27" s="216"/>
      <c r="DW27" s="216"/>
      <c r="DX27" s="216"/>
      <c r="DY27" s="216"/>
      <c r="DZ27" s="216"/>
      <c r="EA27" s="216"/>
      <c r="EB27" s="216"/>
      <c r="EC27" s="216"/>
      <c r="ED27" s="216"/>
      <c r="EE27" s="216"/>
      <c r="EF27" s="216"/>
      <c r="EG27" s="216"/>
      <c r="EH27" s="216"/>
      <c r="EI27" s="216"/>
      <c r="EJ27" s="216"/>
      <c r="EK27" s="216"/>
      <c r="EL27" s="216"/>
      <c r="EM27" s="216"/>
      <c r="EN27" s="216"/>
      <c r="EO27" s="216"/>
      <c r="EP27" s="216"/>
      <c r="EQ27" s="216"/>
      <c r="ER27" s="216"/>
      <c r="ES27" s="216"/>
      <c r="ET27" s="216"/>
      <c r="EU27" s="216"/>
      <c r="EV27" s="216"/>
      <c r="EW27" s="216"/>
      <c r="EX27" s="216"/>
      <c r="EY27" s="216"/>
      <c r="EZ27" s="216"/>
      <c r="FA27" s="216"/>
      <c r="FB27" s="216"/>
      <c r="FC27" s="216"/>
      <c r="FD27" s="216"/>
      <c r="FE27" s="220"/>
    </row>
    <row r="28" spans="1:161" ht="10.5" customHeight="1">
      <c r="A28" s="197" t="s">
        <v>249</v>
      </c>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89" t="s">
        <v>113</v>
      </c>
      <c r="CK28" s="190"/>
      <c r="CL28" s="190"/>
      <c r="CM28" s="190"/>
      <c r="CN28" s="190"/>
      <c r="CO28" s="190"/>
      <c r="CP28" s="190"/>
      <c r="CQ28" s="190"/>
      <c r="CR28" s="190"/>
      <c r="CS28" s="190" t="s">
        <v>112</v>
      </c>
      <c r="CT28" s="190"/>
      <c r="CU28" s="190"/>
      <c r="CV28" s="190"/>
      <c r="CW28" s="190"/>
      <c r="CX28" s="190"/>
      <c r="CY28" s="190"/>
      <c r="CZ28" s="190"/>
      <c r="DA28" s="190"/>
      <c r="DB28" s="190"/>
      <c r="DC28" s="190"/>
      <c r="DD28" s="190"/>
      <c r="DE28" s="190"/>
      <c r="DF28" s="188"/>
      <c r="DG28" s="188"/>
      <c r="DH28" s="188"/>
      <c r="DI28" s="188"/>
      <c r="DJ28" s="188"/>
      <c r="DK28" s="188"/>
      <c r="DL28" s="188"/>
      <c r="DM28" s="188"/>
      <c r="DN28" s="188"/>
      <c r="DO28" s="188"/>
      <c r="DP28" s="188"/>
      <c r="DQ28" s="188"/>
      <c r="DR28" s="188"/>
      <c r="DS28" s="188"/>
      <c r="DT28" s="188"/>
      <c r="DU28" s="188"/>
      <c r="DV28" s="188"/>
      <c r="DW28" s="188"/>
      <c r="DX28" s="188"/>
      <c r="DY28" s="188"/>
      <c r="DZ28" s="188"/>
      <c r="EA28" s="188"/>
      <c r="EB28" s="188"/>
      <c r="EC28" s="188"/>
      <c r="ED28" s="188"/>
      <c r="EE28" s="188"/>
      <c r="EF28" s="188"/>
      <c r="EG28" s="188"/>
      <c r="EH28" s="188"/>
      <c r="EI28" s="188"/>
      <c r="EJ28" s="188"/>
      <c r="EK28" s="188"/>
      <c r="EL28" s="188"/>
      <c r="EM28" s="188"/>
      <c r="EN28" s="188"/>
      <c r="EO28" s="188"/>
      <c r="EP28" s="188"/>
      <c r="EQ28" s="188"/>
      <c r="ER28" s="188"/>
      <c r="ES28" s="188"/>
      <c r="ET28" s="188"/>
      <c r="EU28" s="188"/>
      <c r="EV28" s="188"/>
      <c r="EW28" s="188"/>
      <c r="EX28" s="188"/>
      <c r="EY28" s="188"/>
      <c r="EZ28" s="188"/>
      <c r="FA28" s="188"/>
      <c r="FB28" s="188"/>
      <c r="FC28" s="188"/>
      <c r="FD28" s="188"/>
      <c r="FE28" s="219"/>
    </row>
    <row r="29" spans="1:161" s="13" customFormat="1" ht="10.5" customHeight="1">
      <c r="A29" s="221" t="s">
        <v>239</v>
      </c>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2" t="s">
        <v>114</v>
      </c>
      <c r="CK29" s="223"/>
      <c r="CL29" s="223"/>
      <c r="CM29" s="223"/>
      <c r="CN29" s="223"/>
      <c r="CO29" s="223"/>
      <c r="CP29" s="223"/>
      <c r="CQ29" s="223"/>
      <c r="CR29" s="223"/>
      <c r="CS29" s="223" t="s">
        <v>112</v>
      </c>
      <c r="CT29" s="223"/>
      <c r="CU29" s="223"/>
      <c r="CV29" s="223"/>
      <c r="CW29" s="223"/>
      <c r="CX29" s="223"/>
      <c r="CY29" s="223"/>
      <c r="CZ29" s="223"/>
      <c r="DA29" s="223"/>
      <c r="DB29" s="223"/>
      <c r="DC29" s="223"/>
      <c r="DD29" s="223"/>
      <c r="DE29" s="223"/>
      <c r="DF29" s="188">
        <f>DF30+DF32+DF39+DF40+DF51+DF52+DF62+DF44</f>
        <v>34874027.86</v>
      </c>
      <c r="DG29" s="188"/>
      <c r="DH29" s="188"/>
      <c r="DI29" s="188"/>
      <c r="DJ29" s="188"/>
      <c r="DK29" s="188"/>
      <c r="DL29" s="188"/>
      <c r="DM29" s="188"/>
      <c r="DN29" s="188"/>
      <c r="DO29" s="188"/>
      <c r="DP29" s="188"/>
      <c r="DQ29" s="188"/>
      <c r="DR29" s="188"/>
      <c r="DS29" s="188">
        <f>DS30+DS32+DS39+DS40+DS51+DS52+DS62+DS44</f>
        <v>30469209.93</v>
      </c>
      <c r="DT29" s="188"/>
      <c r="DU29" s="188"/>
      <c r="DV29" s="188"/>
      <c r="DW29" s="188"/>
      <c r="DX29" s="188"/>
      <c r="DY29" s="188"/>
      <c r="DZ29" s="188"/>
      <c r="EA29" s="188"/>
      <c r="EB29" s="188"/>
      <c r="EC29" s="188"/>
      <c r="ED29" s="188"/>
      <c r="EE29" s="188"/>
      <c r="EF29" s="188">
        <f>EF30+EF32+EF39+EF40+EF51+EF52+EF62</f>
        <v>31456504.68</v>
      </c>
      <c r="EG29" s="188"/>
      <c r="EH29" s="188"/>
      <c r="EI29" s="188"/>
      <c r="EJ29" s="188"/>
      <c r="EK29" s="188"/>
      <c r="EL29" s="188"/>
      <c r="EM29" s="188"/>
      <c r="EN29" s="188"/>
      <c r="EO29" s="188"/>
      <c r="EP29" s="188"/>
      <c r="EQ29" s="188"/>
      <c r="ER29" s="188"/>
      <c r="ES29" s="188"/>
      <c r="ET29" s="188"/>
      <c r="EU29" s="188"/>
      <c r="EV29" s="188"/>
      <c r="EW29" s="188"/>
      <c r="EX29" s="188"/>
      <c r="EY29" s="188"/>
      <c r="EZ29" s="188"/>
      <c r="FA29" s="188"/>
      <c r="FB29" s="188"/>
      <c r="FC29" s="188"/>
      <c r="FD29" s="188"/>
      <c r="FE29" s="219"/>
    </row>
    <row r="30" spans="1:168" s="13" customFormat="1" ht="10.5" customHeight="1">
      <c r="A30" s="297" t="s">
        <v>240</v>
      </c>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7"/>
      <c r="AZ30" s="297"/>
      <c r="BA30" s="297"/>
      <c r="BB30" s="297"/>
      <c r="BC30" s="297"/>
      <c r="BD30" s="297"/>
      <c r="BE30" s="297"/>
      <c r="BF30" s="297"/>
      <c r="BG30" s="297"/>
      <c r="BH30" s="297"/>
      <c r="BI30" s="297"/>
      <c r="BJ30" s="297"/>
      <c r="BK30" s="297"/>
      <c r="BL30" s="297"/>
      <c r="BM30" s="297"/>
      <c r="BN30" s="297"/>
      <c r="BO30" s="297"/>
      <c r="BP30" s="297"/>
      <c r="BQ30" s="297"/>
      <c r="BR30" s="297"/>
      <c r="BS30" s="297"/>
      <c r="BT30" s="297"/>
      <c r="BU30" s="297"/>
      <c r="BV30" s="297"/>
      <c r="BW30" s="297"/>
      <c r="BX30" s="297"/>
      <c r="BY30" s="297"/>
      <c r="BZ30" s="297"/>
      <c r="CA30" s="297"/>
      <c r="CB30" s="297"/>
      <c r="CC30" s="297"/>
      <c r="CD30" s="297"/>
      <c r="CE30" s="297"/>
      <c r="CF30" s="297"/>
      <c r="CG30" s="297"/>
      <c r="CH30" s="297"/>
      <c r="CI30" s="298"/>
      <c r="CJ30" s="224" t="s">
        <v>115</v>
      </c>
      <c r="CK30" s="225"/>
      <c r="CL30" s="225"/>
      <c r="CM30" s="225"/>
      <c r="CN30" s="225"/>
      <c r="CO30" s="225"/>
      <c r="CP30" s="225"/>
      <c r="CQ30" s="225"/>
      <c r="CR30" s="238"/>
      <c r="CS30" s="240" t="s">
        <v>116</v>
      </c>
      <c r="CT30" s="225"/>
      <c r="CU30" s="225"/>
      <c r="CV30" s="225"/>
      <c r="CW30" s="225"/>
      <c r="CX30" s="225"/>
      <c r="CY30" s="225"/>
      <c r="CZ30" s="225"/>
      <c r="DA30" s="225"/>
      <c r="DB30" s="225"/>
      <c r="DC30" s="225"/>
      <c r="DD30" s="225"/>
      <c r="DE30" s="238"/>
      <c r="DF30" s="230"/>
      <c r="DG30" s="231"/>
      <c r="DH30" s="231"/>
      <c r="DI30" s="231"/>
      <c r="DJ30" s="231"/>
      <c r="DK30" s="231"/>
      <c r="DL30" s="231"/>
      <c r="DM30" s="231"/>
      <c r="DN30" s="231"/>
      <c r="DO30" s="231"/>
      <c r="DP30" s="231"/>
      <c r="DQ30" s="231"/>
      <c r="DR30" s="232"/>
      <c r="DS30" s="230"/>
      <c r="DT30" s="231"/>
      <c r="DU30" s="231"/>
      <c r="DV30" s="231"/>
      <c r="DW30" s="231"/>
      <c r="DX30" s="231"/>
      <c r="DY30" s="231"/>
      <c r="DZ30" s="231"/>
      <c r="EA30" s="231"/>
      <c r="EB30" s="231"/>
      <c r="EC30" s="231"/>
      <c r="ED30" s="231"/>
      <c r="EE30" s="232"/>
      <c r="EF30" s="230"/>
      <c r="EG30" s="231"/>
      <c r="EH30" s="231"/>
      <c r="EI30" s="231"/>
      <c r="EJ30" s="231"/>
      <c r="EK30" s="231"/>
      <c r="EL30" s="231"/>
      <c r="EM30" s="231"/>
      <c r="EN30" s="231"/>
      <c r="EO30" s="231"/>
      <c r="EP30" s="231"/>
      <c r="EQ30" s="231"/>
      <c r="ER30" s="232"/>
      <c r="ES30" s="230"/>
      <c r="ET30" s="231"/>
      <c r="EU30" s="231"/>
      <c r="EV30" s="231"/>
      <c r="EW30" s="231"/>
      <c r="EX30" s="231"/>
      <c r="EY30" s="231"/>
      <c r="EZ30" s="231"/>
      <c r="FA30" s="231"/>
      <c r="FB30" s="231"/>
      <c r="FC30" s="231"/>
      <c r="FD30" s="231"/>
      <c r="FE30" s="287"/>
      <c r="FG30" s="40">
        <f>DF29-DF67</f>
        <v>-678145.2699999958</v>
      </c>
      <c r="FH30" s="40">
        <f>DS29-DS67</f>
        <v>0</v>
      </c>
      <c r="FI30" s="40">
        <f>EF29-EF67</f>
        <v>0</v>
      </c>
      <c r="FJ30" s="40">
        <f>DI29-DI67</f>
        <v>0</v>
      </c>
      <c r="FK30" s="40">
        <f>DJ29-DJ67</f>
        <v>0</v>
      </c>
      <c r="FL30" s="40">
        <f>DK29-DK67</f>
        <v>0</v>
      </c>
    </row>
    <row r="31" spans="1:162" s="13" customFormat="1" ht="10.5" customHeight="1">
      <c r="A31" s="245" t="s">
        <v>344</v>
      </c>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5"/>
      <c r="BQ31" s="245"/>
      <c r="BR31" s="245"/>
      <c r="BS31" s="245"/>
      <c r="BT31" s="245"/>
      <c r="BU31" s="245"/>
      <c r="BV31" s="245"/>
      <c r="BW31" s="245"/>
      <c r="BX31" s="245"/>
      <c r="BY31" s="245"/>
      <c r="BZ31" s="245"/>
      <c r="CA31" s="245"/>
      <c r="CB31" s="245"/>
      <c r="CC31" s="245"/>
      <c r="CD31" s="245"/>
      <c r="CE31" s="245"/>
      <c r="CF31" s="245"/>
      <c r="CG31" s="245"/>
      <c r="CH31" s="245"/>
      <c r="CI31" s="301"/>
      <c r="CJ31" s="227"/>
      <c r="CK31" s="228"/>
      <c r="CL31" s="228"/>
      <c r="CM31" s="228"/>
      <c r="CN31" s="228"/>
      <c r="CO31" s="228"/>
      <c r="CP31" s="228"/>
      <c r="CQ31" s="228"/>
      <c r="CR31" s="239"/>
      <c r="CS31" s="241"/>
      <c r="CT31" s="228"/>
      <c r="CU31" s="228"/>
      <c r="CV31" s="228"/>
      <c r="CW31" s="228"/>
      <c r="CX31" s="228"/>
      <c r="CY31" s="228"/>
      <c r="CZ31" s="228"/>
      <c r="DA31" s="228"/>
      <c r="DB31" s="228"/>
      <c r="DC31" s="228"/>
      <c r="DD31" s="228"/>
      <c r="DE31" s="239"/>
      <c r="DF31" s="233"/>
      <c r="DG31" s="234"/>
      <c r="DH31" s="234"/>
      <c r="DI31" s="234"/>
      <c r="DJ31" s="234"/>
      <c r="DK31" s="234"/>
      <c r="DL31" s="234"/>
      <c r="DM31" s="234"/>
      <c r="DN31" s="234"/>
      <c r="DO31" s="234"/>
      <c r="DP31" s="234"/>
      <c r="DQ31" s="234"/>
      <c r="DR31" s="235"/>
      <c r="DS31" s="233"/>
      <c r="DT31" s="234"/>
      <c r="DU31" s="234"/>
      <c r="DV31" s="234"/>
      <c r="DW31" s="234"/>
      <c r="DX31" s="234"/>
      <c r="DY31" s="234"/>
      <c r="DZ31" s="234"/>
      <c r="EA31" s="234"/>
      <c r="EB31" s="234"/>
      <c r="EC31" s="234"/>
      <c r="ED31" s="234"/>
      <c r="EE31" s="235"/>
      <c r="EF31" s="233"/>
      <c r="EG31" s="234"/>
      <c r="EH31" s="234"/>
      <c r="EI31" s="234"/>
      <c r="EJ31" s="234"/>
      <c r="EK31" s="234"/>
      <c r="EL31" s="234"/>
      <c r="EM31" s="234"/>
      <c r="EN31" s="234"/>
      <c r="EO31" s="234"/>
      <c r="EP31" s="234"/>
      <c r="EQ31" s="234"/>
      <c r="ER31" s="235"/>
      <c r="ES31" s="233"/>
      <c r="ET31" s="234"/>
      <c r="EU31" s="234"/>
      <c r="EV31" s="234"/>
      <c r="EW31" s="234"/>
      <c r="EX31" s="234"/>
      <c r="EY31" s="234"/>
      <c r="EZ31" s="234"/>
      <c r="FA31" s="234"/>
      <c r="FB31" s="234"/>
      <c r="FC31" s="234"/>
      <c r="FD31" s="234"/>
      <c r="FE31" s="288"/>
      <c r="FF31" s="13" t="s">
        <v>379</v>
      </c>
    </row>
    <row r="32" spans="1:161" s="13" customFormat="1" ht="10.5" customHeight="1">
      <c r="A32" s="299" t="s">
        <v>117</v>
      </c>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0"/>
      <c r="AY32" s="300"/>
      <c r="AZ32" s="300"/>
      <c r="BA32" s="300"/>
      <c r="BB32" s="300"/>
      <c r="BC32" s="300"/>
      <c r="BD32" s="300"/>
      <c r="BE32" s="300"/>
      <c r="BF32" s="300"/>
      <c r="BG32" s="300"/>
      <c r="BH32" s="300"/>
      <c r="BI32" s="300"/>
      <c r="BJ32" s="300"/>
      <c r="BK32" s="300"/>
      <c r="BL32" s="300"/>
      <c r="BM32" s="300"/>
      <c r="BN32" s="300"/>
      <c r="BO32" s="300"/>
      <c r="BP32" s="300"/>
      <c r="BQ32" s="300"/>
      <c r="BR32" s="300"/>
      <c r="BS32" s="300"/>
      <c r="BT32" s="300"/>
      <c r="BU32" s="300"/>
      <c r="BV32" s="300"/>
      <c r="BW32" s="300"/>
      <c r="BX32" s="300"/>
      <c r="BY32" s="300"/>
      <c r="BZ32" s="300"/>
      <c r="CA32" s="300"/>
      <c r="CB32" s="300"/>
      <c r="CC32" s="300"/>
      <c r="CD32" s="300"/>
      <c r="CE32" s="300"/>
      <c r="CF32" s="300"/>
      <c r="CG32" s="300"/>
      <c r="CH32" s="300"/>
      <c r="CI32" s="300"/>
      <c r="CJ32" s="189" t="s">
        <v>118</v>
      </c>
      <c r="CK32" s="190"/>
      <c r="CL32" s="190"/>
      <c r="CM32" s="190"/>
      <c r="CN32" s="190"/>
      <c r="CO32" s="190"/>
      <c r="CP32" s="190"/>
      <c r="CQ32" s="190"/>
      <c r="CR32" s="190"/>
      <c r="CS32" s="190" t="s">
        <v>119</v>
      </c>
      <c r="CT32" s="190"/>
      <c r="CU32" s="190"/>
      <c r="CV32" s="190"/>
      <c r="CW32" s="190"/>
      <c r="CX32" s="190"/>
      <c r="CY32" s="190"/>
      <c r="CZ32" s="190"/>
      <c r="DA32" s="190"/>
      <c r="DB32" s="190"/>
      <c r="DC32" s="190"/>
      <c r="DD32" s="190"/>
      <c r="DE32" s="190"/>
      <c r="DF32" s="188">
        <f>DF33+DF36+DF38</f>
        <v>32320545.47</v>
      </c>
      <c r="DG32" s="188"/>
      <c r="DH32" s="188"/>
      <c r="DI32" s="188"/>
      <c r="DJ32" s="188"/>
      <c r="DK32" s="188"/>
      <c r="DL32" s="188"/>
      <c r="DM32" s="188"/>
      <c r="DN32" s="188"/>
      <c r="DO32" s="188"/>
      <c r="DP32" s="188"/>
      <c r="DQ32" s="188"/>
      <c r="DR32" s="188"/>
      <c r="DS32" s="188">
        <f>DS33+DS36+DS38+DS40</f>
        <v>30469209.93</v>
      </c>
      <c r="DT32" s="188"/>
      <c r="DU32" s="188"/>
      <c r="DV32" s="188"/>
      <c r="DW32" s="188"/>
      <c r="DX32" s="188"/>
      <c r="DY32" s="188"/>
      <c r="DZ32" s="188"/>
      <c r="EA32" s="188"/>
      <c r="EB32" s="188"/>
      <c r="EC32" s="188"/>
      <c r="ED32" s="188"/>
      <c r="EE32" s="188"/>
      <c r="EF32" s="188">
        <f>EF33+EF36+EF38</f>
        <v>31456504.68</v>
      </c>
      <c r="EG32" s="188"/>
      <c r="EH32" s="188"/>
      <c r="EI32" s="188"/>
      <c r="EJ32" s="188"/>
      <c r="EK32" s="188"/>
      <c r="EL32" s="188"/>
      <c r="EM32" s="188"/>
      <c r="EN32" s="188"/>
      <c r="EO32" s="188"/>
      <c r="EP32" s="188"/>
      <c r="EQ32" s="188"/>
      <c r="ER32" s="188"/>
      <c r="ES32" s="188"/>
      <c r="ET32" s="188"/>
      <c r="EU32" s="188"/>
      <c r="EV32" s="188"/>
      <c r="EW32" s="188"/>
      <c r="EX32" s="188"/>
      <c r="EY32" s="188"/>
      <c r="EZ32" s="188"/>
      <c r="FA32" s="188"/>
      <c r="FB32" s="188"/>
      <c r="FC32" s="188"/>
      <c r="FD32" s="188"/>
      <c r="FE32" s="219"/>
    </row>
    <row r="33" spans="1:161" s="13" customFormat="1" ht="10.5" customHeight="1">
      <c r="A33" s="237" t="s">
        <v>196</v>
      </c>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S33" s="237"/>
      <c r="BT33" s="237"/>
      <c r="BU33" s="237"/>
      <c r="BV33" s="237"/>
      <c r="BW33" s="237"/>
      <c r="BX33" s="237"/>
      <c r="BY33" s="237"/>
      <c r="BZ33" s="237"/>
      <c r="CA33" s="237"/>
      <c r="CB33" s="237"/>
      <c r="CC33" s="237"/>
      <c r="CD33" s="237"/>
      <c r="CE33" s="237"/>
      <c r="CF33" s="237"/>
      <c r="CG33" s="237"/>
      <c r="CH33" s="237"/>
      <c r="CI33" s="237"/>
      <c r="CJ33" s="189" t="s">
        <v>120</v>
      </c>
      <c r="CK33" s="190"/>
      <c r="CL33" s="190"/>
      <c r="CM33" s="190"/>
      <c r="CN33" s="190"/>
      <c r="CO33" s="190"/>
      <c r="CP33" s="190"/>
      <c r="CQ33" s="190"/>
      <c r="CR33" s="190"/>
      <c r="CS33" s="190" t="s">
        <v>119</v>
      </c>
      <c r="CT33" s="190"/>
      <c r="CU33" s="190"/>
      <c r="CV33" s="190"/>
      <c r="CW33" s="190"/>
      <c r="CX33" s="190"/>
      <c r="CY33" s="190"/>
      <c r="CZ33" s="190"/>
      <c r="DA33" s="190"/>
      <c r="DB33" s="190"/>
      <c r="DC33" s="190"/>
      <c r="DD33" s="190"/>
      <c r="DE33" s="190"/>
      <c r="DF33" s="188">
        <f>10304912.63+15180449.9+770933.49+339563.84+710355.82+294329.79</f>
        <v>27600545.47</v>
      </c>
      <c r="DG33" s="188"/>
      <c r="DH33" s="188"/>
      <c r="DI33" s="188"/>
      <c r="DJ33" s="188"/>
      <c r="DK33" s="188"/>
      <c r="DL33" s="188"/>
      <c r="DM33" s="188"/>
      <c r="DN33" s="188"/>
      <c r="DO33" s="188"/>
      <c r="DP33" s="188"/>
      <c r="DQ33" s="188"/>
      <c r="DR33" s="188"/>
      <c r="DS33" s="188">
        <f>9694500.19+16054709.74</f>
        <v>25749209.93</v>
      </c>
      <c r="DT33" s="188"/>
      <c r="DU33" s="188"/>
      <c r="DV33" s="188"/>
      <c r="DW33" s="188"/>
      <c r="DX33" s="188"/>
      <c r="DY33" s="188"/>
      <c r="DZ33" s="188"/>
      <c r="EA33" s="188"/>
      <c r="EB33" s="188"/>
      <c r="EC33" s="188"/>
      <c r="ED33" s="188"/>
      <c r="EE33" s="188"/>
      <c r="EF33" s="188">
        <f>16971277.67+9765227.01</f>
        <v>26736504.68</v>
      </c>
      <c r="EG33" s="188"/>
      <c r="EH33" s="188"/>
      <c r="EI33" s="188"/>
      <c r="EJ33" s="188"/>
      <c r="EK33" s="188"/>
      <c r="EL33" s="188"/>
      <c r="EM33" s="188"/>
      <c r="EN33" s="188"/>
      <c r="EO33" s="188"/>
      <c r="EP33" s="188"/>
      <c r="EQ33" s="188"/>
      <c r="ER33" s="188"/>
      <c r="ES33" s="188"/>
      <c r="ET33" s="188"/>
      <c r="EU33" s="188"/>
      <c r="EV33" s="188"/>
      <c r="EW33" s="188"/>
      <c r="EX33" s="188"/>
      <c r="EY33" s="188"/>
      <c r="EZ33" s="188"/>
      <c r="FA33" s="188"/>
      <c r="FB33" s="188"/>
      <c r="FC33" s="188"/>
      <c r="FD33" s="188"/>
      <c r="FE33" s="219"/>
    </row>
    <row r="34" spans="1:161" s="13" customFormat="1" ht="10.5" customHeight="1">
      <c r="A34" s="236" t="s">
        <v>378</v>
      </c>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s="236"/>
      <c r="BT34" s="236"/>
      <c r="BU34" s="236"/>
      <c r="BV34" s="236"/>
      <c r="BW34" s="236"/>
      <c r="BX34" s="236"/>
      <c r="BY34" s="236"/>
      <c r="BZ34" s="236"/>
      <c r="CA34" s="236"/>
      <c r="CB34" s="236"/>
      <c r="CC34" s="236"/>
      <c r="CD34" s="236"/>
      <c r="CE34" s="236"/>
      <c r="CF34" s="236"/>
      <c r="CG34" s="236"/>
      <c r="CH34" s="236"/>
      <c r="CI34" s="236"/>
      <c r="CJ34" s="189"/>
      <c r="CK34" s="190"/>
      <c r="CL34" s="190"/>
      <c r="CM34" s="190"/>
      <c r="CN34" s="190"/>
      <c r="CO34" s="190"/>
      <c r="CP34" s="190"/>
      <c r="CQ34" s="190"/>
      <c r="CR34" s="190"/>
      <c r="CS34" s="190"/>
      <c r="CT34" s="190"/>
      <c r="CU34" s="190"/>
      <c r="CV34" s="190"/>
      <c r="CW34" s="190"/>
      <c r="CX34" s="190"/>
      <c r="CY34" s="190"/>
      <c r="CZ34" s="190"/>
      <c r="DA34" s="190"/>
      <c r="DB34" s="190"/>
      <c r="DC34" s="190"/>
      <c r="DD34" s="190"/>
      <c r="DE34" s="190"/>
      <c r="DF34" s="188"/>
      <c r="DG34" s="188"/>
      <c r="DH34" s="188"/>
      <c r="DI34" s="188"/>
      <c r="DJ34" s="188"/>
      <c r="DK34" s="188"/>
      <c r="DL34" s="188"/>
      <c r="DM34" s="188"/>
      <c r="DN34" s="188"/>
      <c r="DO34" s="188"/>
      <c r="DP34" s="188"/>
      <c r="DQ34" s="188"/>
      <c r="DR34" s="188"/>
      <c r="DS34" s="188"/>
      <c r="DT34" s="188"/>
      <c r="DU34" s="188"/>
      <c r="DV34" s="188"/>
      <c r="DW34" s="188"/>
      <c r="DX34" s="188"/>
      <c r="DY34" s="188"/>
      <c r="DZ34" s="188"/>
      <c r="EA34" s="188"/>
      <c r="EB34" s="188"/>
      <c r="EC34" s="188"/>
      <c r="ED34" s="188"/>
      <c r="EE34" s="188"/>
      <c r="EF34" s="188"/>
      <c r="EG34" s="188"/>
      <c r="EH34" s="188"/>
      <c r="EI34" s="188"/>
      <c r="EJ34" s="188"/>
      <c r="EK34" s="188"/>
      <c r="EL34" s="188"/>
      <c r="EM34" s="188"/>
      <c r="EN34" s="188"/>
      <c r="EO34" s="188"/>
      <c r="EP34" s="188"/>
      <c r="EQ34" s="188"/>
      <c r="ER34" s="188"/>
      <c r="ES34" s="188"/>
      <c r="ET34" s="188"/>
      <c r="EU34" s="188"/>
      <c r="EV34" s="188"/>
      <c r="EW34" s="188"/>
      <c r="EX34" s="188"/>
      <c r="EY34" s="188"/>
      <c r="EZ34" s="188"/>
      <c r="FA34" s="188"/>
      <c r="FB34" s="188"/>
      <c r="FC34" s="188"/>
      <c r="FD34" s="188"/>
      <c r="FE34" s="219"/>
    </row>
    <row r="35" spans="1:162" s="13" customFormat="1" ht="10.5" customHeight="1">
      <c r="A35" s="236" t="s">
        <v>377</v>
      </c>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236"/>
      <c r="CB35" s="236"/>
      <c r="CC35" s="236"/>
      <c r="CD35" s="236"/>
      <c r="CE35" s="236"/>
      <c r="CF35" s="236"/>
      <c r="CG35" s="236"/>
      <c r="CH35" s="236"/>
      <c r="CI35" s="236"/>
      <c r="CJ35" s="189"/>
      <c r="CK35" s="190"/>
      <c r="CL35" s="190"/>
      <c r="CM35" s="190"/>
      <c r="CN35" s="190"/>
      <c r="CO35" s="190"/>
      <c r="CP35" s="190"/>
      <c r="CQ35" s="190"/>
      <c r="CR35" s="190"/>
      <c r="CS35" s="190"/>
      <c r="CT35" s="190"/>
      <c r="CU35" s="190"/>
      <c r="CV35" s="190"/>
      <c r="CW35" s="190"/>
      <c r="CX35" s="190"/>
      <c r="CY35" s="190"/>
      <c r="CZ35" s="190"/>
      <c r="DA35" s="190"/>
      <c r="DB35" s="190"/>
      <c r="DC35" s="190"/>
      <c r="DD35" s="190"/>
      <c r="DE35" s="190"/>
      <c r="DF35" s="188"/>
      <c r="DG35" s="188"/>
      <c r="DH35" s="188"/>
      <c r="DI35" s="188"/>
      <c r="DJ35" s="188"/>
      <c r="DK35" s="188"/>
      <c r="DL35" s="188"/>
      <c r="DM35" s="188"/>
      <c r="DN35" s="188"/>
      <c r="DO35" s="188"/>
      <c r="DP35" s="188"/>
      <c r="DQ35" s="188"/>
      <c r="DR35" s="188"/>
      <c r="DS35" s="188"/>
      <c r="DT35" s="188"/>
      <c r="DU35" s="188"/>
      <c r="DV35" s="188"/>
      <c r="DW35" s="188"/>
      <c r="DX35" s="188"/>
      <c r="DY35" s="188"/>
      <c r="DZ35" s="188"/>
      <c r="EA35" s="188"/>
      <c r="EB35" s="188"/>
      <c r="EC35" s="188"/>
      <c r="ED35" s="188"/>
      <c r="EE35" s="188"/>
      <c r="EF35" s="188"/>
      <c r="EG35" s="188"/>
      <c r="EH35" s="188"/>
      <c r="EI35" s="188"/>
      <c r="EJ35" s="188"/>
      <c r="EK35" s="188"/>
      <c r="EL35" s="188"/>
      <c r="EM35" s="188"/>
      <c r="EN35" s="188"/>
      <c r="EO35" s="188"/>
      <c r="EP35" s="188"/>
      <c r="EQ35" s="188"/>
      <c r="ER35" s="188"/>
      <c r="ES35" s="188"/>
      <c r="ET35" s="188"/>
      <c r="EU35" s="188"/>
      <c r="EV35" s="188"/>
      <c r="EW35" s="188"/>
      <c r="EX35" s="188"/>
      <c r="EY35" s="188"/>
      <c r="EZ35" s="188"/>
      <c r="FA35" s="188"/>
      <c r="FB35" s="188"/>
      <c r="FC35" s="188"/>
      <c r="FD35" s="188"/>
      <c r="FE35" s="219"/>
      <c r="FF35" s="13" t="s">
        <v>380</v>
      </c>
    </row>
    <row r="36" spans="1:161" s="13" customFormat="1" ht="10.5" customHeight="1">
      <c r="A36" s="247" t="s">
        <v>256</v>
      </c>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7"/>
      <c r="BR36" s="237"/>
      <c r="BS36" s="237"/>
      <c r="BT36" s="237"/>
      <c r="BU36" s="237"/>
      <c r="BV36" s="237"/>
      <c r="BW36" s="237"/>
      <c r="BX36" s="237"/>
      <c r="BY36" s="237"/>
      <c r="BZ36" s="237"/>
      <c r="CA36" s="237"/>
      <c r="CB36" s="237"/>
      <c r="CC36" s="237"/>
      <c r="CD36" s="237"/>
      <c r="CE36" s="237"/>
      <c r="CF36" s="237"/>
      <c r="CG36" s="237"/>
      <c r="CH36" s="237"/>
      <c r="CI36" s="237"/>
      <c r="CJ36" s="224" t="s">
        <v>121</v>
      </c>
      <c r="CK36" s="225"/>
      <c r="CL36" s="225"/>
      <c r="CM36" s="225"/>
      <c r="CN36" s="225"/>
      <c r="CO36" s="225"/>
      <c r="CP36" s="225"/>
      <c r="CQ36" s="225"/>
      <c r="CR36" s="238"/>
      <c r="CS36" s="240" t="s">
        <v>119</v>
      </c>
      <c r="CT36" s="225"/>
      <c r="CU36" s="225"/>
      <c r="CV36" s="225"/>
      <c r="CW36" s="225"/>
      <c r="CX36" s="225"/>
      <c r="CY36" s="225"/>
      <c r="CZ36" s="225"/>
      <c r="DA36" s="225"/>
      <c r="DB36" s="225"/>
      <c r="DC36" s="225"/>
      <c r="DD36" s="225"/>
      <c r="DE36" s="238"/>
      <c r="DF36" s="230"/>
      <c r="DG36" s="231"/>
      <c r="DH36" s="231"/>
      <c r="DI36" s="231"/>
      <c r="DJ36" s="231"/>
      <c r="DK36" s="231"/>
      <c r="DL36" s="231"/>
      <c r="DM36" s="231"/>
      <c r="DN36" s="231"/>
      <c r="DO36" s="231"/>
      <c r="DP36" s="231"/>
      <c r="DQ36" s="231"/>
      <c r="DR36" s="232"/>
      <c r="DS36" s="230"/>
      <c r="DT36" s="231"/>
      <c r="DU36" s="231"/>
      <c r="DV36" s="231"/>
      <c r="DW36" s="231"/>
      <c r="DX36" s="231"/>
      <c r="DY36" s="231"/>
      <c r="DZ36" s="231"/>
      <c r="EA36" s="231"/>
      <c r="EB36" s="231"/>
      <c r="EC36" s="231"/>
      <c r="ED36" s="231"/>
      <c r="EE36" s="232"/>
      <c r="EF36" s="230"/>
      <c r="EG36" s="231"/>
      <c r="EH36" s="231"/>
      <c r="EI36" s="231"/>
      <c r="EJ36" s="231"/>
      <c r="EK36" s="231"/>
      <c r="EL36" s="231"/>
      <c r="EM36" s="231"/>
      <c r="EN36" s="231"/>
      <c r="EO36" s="231"/>
      <c r="EP36" s="231"/>
      <c r="EQ36" s="231"/>
      <c r="ER36" s="232"/>
      <c r="ES36" s="230"/>
      <c r="ET36" s="231"/>
      <c r="EU36" s="231"/>
      <c r="EV36" s="231"/>
      <c r="EW36" s="231"/>
      <c r="EX36" s="231"/>
      <c r="EY36" s="231"/>
      <c r="EZ36" s="231"/>
      <c r="FA36" s="231"/>
      <c r="FB36" s="231"/>
      <c r="FC36" s="231"/>
      <c r="FD36" s="231"/>
      <c r="FE36" s="287"/>
    </row>
    <row r="37" spans="1:161" s="13" customFormat="1" ht="10.5" customHeight="1">
      <c r="A37" s="243" t="s">
        <v>257</v>
      </c>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2"/>
      <c r="BR37" s="242"/>
      <c r="BS37" s="242"/>
      <c r="BT37" s="242"/>
      <c r="BU37" s="242"/>
      <c r="BV37" s="242"/>
      <c r="BW37" s="242"/>
      <c r="BX37" s="242"/>
      <c r="BY37" s="242"/>
      <c r="BZ37" s="242"/>
      <c r="CA37" s="242"/>
      <c r="CB37" s="242"/>
      <c r="CC37" s="242"/>
      <c r="CD37" s="242"/>
      <c r="CE37" s="242"/>
      <c r="CF37" s="242"/>
      <c r="CG37" s="242"/>
      <c r="CH37" s="242"/>
      <c r="CI37" s="242"/>
      <c r="CJ37" s="227"/>
      <c r="CK37" s="228"/>
      <c r="CL37" s="228"/>
      <c r="CM37" s="228"/>
      <c r="CN37" s="228"/>
      <c r="CO37" s="228"/>
      <c r="CP37" s="228"/>
      <c r="CQ37" s="228"/>
      <c r="CR37" s="239"/>
      <c r="CS37" s="241"/>
      <c r="CT37" s="228"/>
      <c r="CU37" s="228"/>
      <c r="CV37" s="228"/>
      <c r="CW37" s="228"/>
      <c r="CX37" s="228"/>
      <c r="CY37" s="228"/>
      <c r="CZ37" s="228"/>
      <c r="DA37" s="228"/>
      <c r="DB37" s="228"/>
      <c r="DC37" s="228"/>
      <c r="DD37" s="228"/>
      <c r="DE37" s="239"/>
      <c r="DF37" s="233"/>
      <c r="DG37" s="234"/>
      <c r="DH37" s="234"/>
      <c r="DI37" s="234"/>
      <c r="DJ37" s="234"/>
      <c r="DK37" s="234"/>
      <c r="DL37" s="234"/>
      <c r="DM37" s="234"/>
      <c r="DN37" s="234"/>
      <c r="DO37" s="234"/>
      <c r="DP37" s="234"/>
      <c r="DQ37" s="234"/>
      <c r="DR37" s="235"/>
      <c r="DS37" s="233"/>
      <c r="DT37" s="234"/>
      <c r="DU37" s="234"/>
      <c r="DV37" s="234"/>
      <c r="DW37" s="234"/>
      <c r="DX37" s="234"/>
      <c r="DY37" s="234"/>
      <c r="DZ37" s="234"/>
      <c r="EA37" s="234"/>
      <c r="EB37" s="234"/>
      <c r="EC37" s="234"/>
      <c r="ED37" s="234"/>
      <c r="EE37" s="235"/>
      <c r="EF37" s="233"/>
      <c r="EG37" s="234"/>
      <c r="EH37" s="234"/>
      <c r="EI37" s="234"/>
      <c r="EJ37" s="234"/>
      <c r="EK37" s="234"/>
      <c r="EL37" s="234"/>
      <c r="EM37" s="234"/>
      <c r="EN37" s="234"/>
      <c r="EO37" s="234"/>
      <c r="EP37" s="234"/>
      <c r="EQ37" s="234"/>
      <c r="ER37" s="235"/>
      <c r="ES37" s="233"/>
      <c r="ET37" s="234"/>
      <c r="EU37" s="234"/>
      <c r="EV37" s="234"/>
      <c r="EW37" s="234"/>
      <c r="EX37" s="234"/>
      <c r="EY37" s="234"/>
      <c r="EZ37" s="234"/>
      <c r="FA37" s="234"/>
      <c r="FB37" s="234"/>
      <c r="FC37" s="234"/>
      <c r="FD37" s="234"/>
      <c r="FE37" s="288"/>
    </row>
    <row r="38" spans="1:162" s="13" customFormat="1" ht="10.5" customHeight="1">
      <c r="A38" s="242" t="s">
        <v>241</v>
      </c>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2"/>
      <c r="BR38" s="242"/>
      <c r="BS38" s="242"/>
      <c r="BT38" s="242"/>
      <c r="BU38" s="242"/>
      <c r="BV38" s="242"/>
      <c r="BW38" s="242"/>
      <c r="BX38" s="242"/>
      <c r="BY38" s="242"/>
      <c r="BZ38" s="242"/>
      <c r="CA38" s="242"/>
      <c r="CB38" s="242"/>
      <c r="CC38" s="242"/>
      <c r="CD38" s="242"/>
      <c r="CE38" s="242"/>
      <c r="CF38" s="242"/>
      <c r="CG38" s="242"/>
      <c r="CH38" s="242"/>
      <c r="CI38" s="242"/>
      <c r="CJ38" s="189" t="s">
        <v>242</v>
      </c>
      <c r="CK38" s="190"/>
      <c r="CL38" s="190"/>
      <c r="CM38" s="190"/>
      <c r="CN38" s="190"/>
      <c r="CO38" s="190"/>
      <c r="CP38" s="190"/>
      <c r="CQ38" s="190"/>
      <c r="CR38" s="190"/>
      <c r="CS38" s="190" t="s">
        <v>119</v>
      </c>
      <c r="CT38" s="190"/>
      <c r="CU38" s="190"/>
      <c r="CV38" s="190"/>
      <c r="CW38" s="190"/>
      <c r="CX38" s="190"/>
      <c r="CY38" s="190"/>
      <c r="CZ38" s="190"/>
      <c r="DA38" s="190"/>
      <c r="DB38" s="190"/>
      <c r="DC38" s="190"/>
      <c r="DD38" s="190"/>
      <c r="DE38" s="190"/>
      <c r="DF38" s="188">
        <f>4000000+720000</f>
        <v>4720000</v>
      </c>
      <c r="DG38" s="188"/>
      <c r="DH38" s="188"/>
      <c r="DI38" s="188"/>
      <c r="DJ38" s="188"/>
      <c r="DK38" s="188"/>
      <c r="DL38" s="188"/>
      <c r="DM38" s="188"/>
      <c r="DN38" s="188"/>
      <c r="DO38" s="188"/>
      <c r="DP38" s="188"/>
      <c r="DQ38" s="188"/>
      <c r="DR38" s="188"/>
      <c r="DS38" s="188">
        <v>4720000</v>
      </c>
      <c r="DT38" s="188"/>
      <c r="DU38" s="188"/>
      <c r="DV38" s="188"/>
      <c r="DW38" s="188"/>
      <c r="DX38" s="188"/>
      <c r="DY38" s="188"/>
      <c r="DZ38" s="188"/>
      <c r="EA38" s="188"/>
      <c r="EB38" s="188"/>
      <c r="EC38" s="188"/>
      <c r="ED38" s="188"/>
      <c r="EE38" s="188"/>
      <c r="EF38" s="188">
        <v>4720000</v>
      </c>
      <c r="EG38" s="188"/>
      <c r="EH38" s="188"/>
      <c r="EI38" s="188"/>
      <c r="EJ38" s="188"/>
      <c r="EK38" s="188"/>
      <c r="EL38" s="188"/>
      <c r="EM38" s="188"/>
      <c r="EN38" s="188"/>
      <c r="EO38" s="188"/>
      <c r="EP38" s="188"/>
      <c r="EQ38" s="188"/>
      <c r="ER38" s="188"/>
      <c r="ES38" s="188"/>
      <c r="ET38" s="188"/>
      <c r="EU38" s="188"/>
      <c r="EV38" s="188"/>
      <c r="EW38" s="188"/>
      <c r="EX38" s="188"/>
      <c r="EY38" s="188"/>
      <c r="EZ38" s="188"/>
      <c r="FA38" s="188"/>
      <c r="FB38" s="188"/>
      <c r="FC38" s="188"/>
      <c r="FD38" s="188"/>
      <c r="FE38" s="219"/>
      <c r="FF38" s="13" t="s">
        <v>381</v>
      </c>
    </row>
    <row r="39" spans="1:161" s="13" customFormat="1" ht="10.5" customHeight="1">
      <c r="A39" s="244" t="s">
        <v>243</v>
      </c>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5"/>
      <c r="BQ39" s="245"/>
      <c r="BR39" s="245"/>
      <c r="BS39" s="245"/>
      <c r="BT39" s="245"/>
      <c r="BU39" s="245"/>
      <c r="BV39" s="245"/>
      <c r="BW39" s="245"/>
      <c r="BX39" s="245"/>
      <c r="BY39" s="245"/>
      <c r="BZ39" s="245"/>
      <c r="CA39" s="245"/>
      <c r="CB39" s="245"/>
      <c r="CC39" s="245"/>
      <c r="CD39" s="245"/>
      <c r="CE39" s="245"/>
      <c r="CF39" s="245"/>
      <c r="CG39" s="245"/>
      <c r="CH39" s="245"/>
      <c r="CI39" s="245"/>
      <c r="CJ39" s="189" t="s">
        <v>122</v>
      </c>
      <c r="CK39" s="190"/>
      <c r="CL39" s="190"/>
      <c r="CM39" s="190"/>
      <c r="CN39" s="190"/>
      <c r="CO39" s="190"/>
      <c r="CP39" s="190"/>
      <c r="CQ39" s="190"/>
      <c r="CR39" s="190"/>
      <c r="CS39" s="190" t="s">
        <v>123</v>
      </c>
      <c r="CT39" s="190"/>
      <c r="CU39" s="190"/>
      <c r="CV39" s="190"/>
      <c r="CW39" s="190"/>
      <c r="CX39" s="190"/>
      <c r="CY39" s="190"/>
      <c r="CZ39" s="190"/>
      <c r="DA39" s="190"/>
      <c r="DB39" s="190"/>
      <c r="DC39" s="190"/>
      <c r="DD39" s="190"/>
      <c r="DE39" s="190"/>
      <c r="DF39" s="188"/>
      <c r="DG39" s="188"/>
      <c r="DH39" s="188"/>
      <c r="DI39" s="188"/>
      <c r="DJ39" s="188"/>
      <c r="DK39" s="188"/>
      <c r="DL39" s="188"/>
      <c r="DM39" s="188"/>
      <c r="DN39" s="188"/>
      <c r="DO39" s="188"/>
      <c r="DP39" s="188"/>
      <c r="DQ39" s="188"/>
      <c r="DR39" s="188"/>
      <c r="DS39" s="188"/>
      <c r="DT39" s="188"/>
      <c r="DU39" s="188"/>
      <c r="DV39" s="188"/>
      <c r="DW39" s="188"/>
      <c r="DX39" s="188"/>
      <c r="DY39" s="188"/>
      <c r="DZ39" s="188"/>
      <c r="EA39" s="188"/>
      <c r="EB39" s="188"/>
      <c r="EC39" s="188"/>
      <c r="ED39" s="188"/>
      <c r="EE39" s="188"/>
      <c r="EF39" s="188"/>
      <c r="EG39" s="188"/>
      <c r="EH39" s="188"/>
      <c r="EI39" s="188"/>
      <c r="EJ39" s="188"/>
      <c r="EK39" s="188"/>
      <c r="EL39" s="188"/>
      <c r="EM39" s="188"/>
      <c r="EN39" s="188"/>
      <c r="EO39" s="188"/>
      <c r="EP39" s="188"/>
      <c r="EQ39" s="188"/>
      <c r="ER39" s="188"/>
      <c r="ES39" s="188"/>
      <c r="ET39" s="188"/>
      <c r="EU39" s="188"/>
      <c r="EV39" s="188"/>
      <c r="EW39" s="188"/>
      <c r="EX39" s="188"/>
      <c r="EY39" s="188"/>
      <c r="EZ39" s="188"/>
      <c r="FA39" s="188"/>
      <c r="FB39" s="188"/>
      <c r="FC39" s="188"/>
      <c r="FD39" s="188"/>
      <c r="FE39" s="219"/>
    </row>
    <row r="40" spans="1:162" s="13" customFormat="1" ht="10.5" customHeight="1">
      <c r="A40" s="244" t="s">
        <v>124</v>
      </c>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5"/>
      <c r="BQ40" s="245"/>
      <c r="BR40" s="245"/>
      <c r="BS40" s="245"/>
      <c r="BT40" s="245"/>
      <c r="BU40" s="245"/>
      <c r="BV40" s="245"/>
      <c r="BW40" s="245"/>
      <c r="BX40" s="245"/>
      <c r="BY40" s="245"/>
      <c r="BZ40" s="245"/>
      <c r="CA40" s="245"/>
      <c r="CB40" s="245"/>
      <c r="CC40" s="245"/>
      <c r="CD40" s="245"/>
      <c r="CE40" s="245"/>
      <c r="CF40" s="245"/>
      <c r="CG40" s="245"/>
      <c r="CH40" s="245"/>
      <c r="CI40" s="245"/>
      <c r="CJ40" s="189" t="s">
        <v>125</v>
      </c>
      <c r="CK40" s="190"/>
      <c r="CL40" s="190"/>
      <c r="CM40" s="190"/>
      <c r="CN40" s="190"/>
      <c r="CO40" s="190"/>
      <c r="CP40" s="190"/>
      <c r="CQ40" s="190"/>
      <c r="CR40" s="190"/>
      <c r="CS40" s="190" t="s">
        <v>126</v>
      </c>
      <c r="CT40" s="190"/>
      <c r="CU40" s="190"/>
      <c r="CV40" s="190"/>
      <c r="CW40" s="190"/>
      <c r="CX40" s="190"/>
      <c r="CY40" s="190"/>
      <c r="CZ40" s="190"/>
      <c r="DA40" s="190"/>
      <c r="DB40" s="190"/>
      <c r="DC40" s="190"/>
      <c r="DD40" s="190"/>
      <c r="DE40" s="190"/>
      <c r="DF40" s="188">
        <f>DF41+DF43</f>
        <v>2336410</v>
      </c>
      <c r="DG40" s="188"/>
      <c r="DH40" s="188"/>
      <c r="DI40" s="188"/>
      <c r="DJ40" s="188"/>
      <c r="DK40" s="188"/>
      <c r="DL40" s="188"/>
      <c r="DM40" s="188"/>
      <c r="DN40" s="188"/>
      <c r="DO40" s="188"/>
      <c r="DP40" s="188"/>
      <c r="DQ40" s="188"/>
      <c r="DR40" s="188"/>
      <c r="DS40" s="188">
        <f>DS41+DS43+DS44</f>
        <v>0</v>
      </c>
      <c r="DT40" s="188"/>
      <c r="DU40" s="188"/>
      <c r="DV40" s="188"/>
      <c r="DW40" s="188"/>
      <c r="DX40" s="188"/>
      <c r="DY40" s="188"/>
      <c r="DZ40" s="188"/>
      <c r="EA40" s="188"/>
      <c r="EB40" s="188"/>
      <c r="EC40" s="188"/>
      <c r="ED40" s="188"/>
      <c r="EE40" s="188"/>
      <c r="EF40" s="188">
        <f>EF41+EF43+EF44</f>
        <v>0</v>
      </c>
      <c r="EG40" s="188"/>
      <c r="EH40" s="188"/>
      <c r="EI40" s="188"/>
      <c r="EJ40" s="188"/>
      <c r="EK40" s="188"/>
      <c r="EL40" s="188"/>
      <c r="EM40" s="188"/>
      <c r="EN40" s="188"/>
      <c r="EO40" s="188"/>
      <c r="EP40" s="188"/>
      <c r="EQ40" s="188"/>
      <c r="ER40" s="188"/>
      <c r="ES40" s="188"/>
      <c r="ET40" s="188"/>
      <c r="EU40" s="188"/>
      <c r="EV40" s="188"/>
      <c r="EW40" s="188"/>
      <c r="EX40" s="188"/>
      <c r="EY40" s="188"/>
      <c r="EZ40" s="188"/>
      <c r="FA40" s="188"/>
      <c r="FB40" s="188"/>
      <c r="FC40" s="188"/>
      <c r="FD40" s="188"/>
      <c r="FE40" s="219"/>
      <c r="FF40" s="13" t="s">
        <v>382</v>
      </c>
    </row>
    <row r="41" spans="1:161" s="13" customFormat="1" ht="10.5" customHeight="1">
      <c r="A41" s="237" t="s">
        <v>196</v>
      </c>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7"/>
      <c r="BR41" s="237"/>
      <c r="BS41" s="237"/>
      <c r="BT41" s="237"/>
      <c r="BU41" s="237"/>
      <c r="BV41" s="237"/>
      <c r="BW41" s="237"/>
      <c r="BX41" s="237"/>
      <c r="BY41" s="237"/>
      <c r="BZ41" s="237"/>
      <c r="CA41" s="237"/>
      <c r="CB41" s="237"/>
      <c r="CC41" s="237"/>
      <c r="CD41" s="237"/>
      <c r="CE41" s="237"/>
      <c r="CF41" s="237"/>
      <c r="CG41" s="237"/>
      <c r="CH41" s="237"/>
      <c r="CI41" s="237"/>
      <c r="CJ41" s="189" t="s">
        <v>220</v>
      </c>
      <c r="CK41" s="190"/>
      <c r="CL41" s="190"/>
      <c r="CM41" s="190"/>
      <c r="CN41" s="190"/>
      <c r="CO41" s="190"/>
      <c r="CP41" s="190"/>
      <c r="CQ41" s="190"/>
      <c r="CR41" s="190"/>
      <c r="CS41" s="190" t="s">
        <v>126</v>
      </c>
      <c r="CT41" s="190"/>
      <c r="CU41" s="190"/>
      <c r="CV41" s="190"/>
      <c r="CW41" s="190"/>
      <c r="CX41" s="190"/>
      <c r="CY41" s="190"/>
      <c r="CZ41" s="190"/>
      <c r="DA41" s="190"/>
      <c r="DB41" s="190"/>
      <c r="DC41" s="190"/>
      <c r="DD41" s="190"/>
      <c r="DE41" s="190"/>
      <c r="DF41" s="188">
        <f>'обоснование иные'!E100+'обоснование иные'!E101+'обоснование иные'!E102+'обоснование иные'!E104+'обоснование иные'!E105+'обоснование иные'!E106+'обоснование иные'!E107</f>
        <v>2181410</v>
      </c>
      <c r="DG41" s="188"/>
      <c r="DH41" s="188"/>
      <c r="DI41" s="188"/>
      <c r="DJ41" s="188"/>
      <c r="DK41" s="188"/>
      <c r="DL41" s="188"/>
      <c r="DM41" s="188"/>
      <c r="DN41" s="188"/>
      <c r="DO41" s="188"/>
      <c r="DP41" s="188"/>
      <c r="DQ41" s="188"/>
      <c r="DR41" s="188"/>
      <c r="DS41" s="230">
        <v>0</v>
      </c>
      <c r="DT41" s="231"/>
      <c r="DU41" s="231"/>
      <c r="DV41" s="231"/>
      <c r="DW41" s="231"/>
      <c r="DX41" s="231"/>
      <c r="DY41" s="231"/>
      <c r="DZ41" s="231"/>
      <c r="EA41" s="231"/>
      <c r="EB41" s="231"/>
      <c r="EC41" s="231"/>
      <c r="ED41" s="231"/>
      <c r="EE41" s="232"/>
      <c r="EF41" s="188">
        <v>0</v>
      </c>
      <c r="EG41" s="188"/>
      <c r="EH41" s="188"/>
      <c r="EI41" s="188"/>
      <c r="EJ41" s="188"/>
      <c r="EK41" s="188"/>
      <c r="EL41" s="188"/>
      <c r="EM41" s="188"/>
      <c r="EN41" s="188"/>
      <c r="EO41" s="188"/>
      <c r="EP41" s="188"/>
      <c r="EQ41" s="188"/>
      <c r="ER41" s="188"/>
      <c r="ES41" s="188"/>
      <c r="ET41" s="188"/>
      <c r="EU41" s="188"/>
      <c r="EV41" s="188"/>
      <c r="EW41" s="188"/>
      <c r="EX41" s="188"/>
      <c r="EY41" s="188"/>
      <c r="EZ41" s="188"/>
      <c r="FA41" s="188"/>
      <c r="FB41" s="188"/>
      <c r="FC41" s="188"/>
      <c r="FD41" s="188"/>
      <c r="FE41" s="219"/>
    </row>
    <row r="42" spans="1:161" s="13" customFormat="1" ht="10.5" customHeight="1">
      <c r="A42" s="242" t="s">
        <v>129</v>
      </c>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2"/>
      <c r="BR42" s="242"/>
      <c r="BS42" s="242"/>
      <c r="BT42" s="242"/>
      <c r="BU42" s="242"/>
      <c r="BV42" s="242"/>
      <c r="BW42" s="242"/>
      <c r="BX42" s="242"/>
      <c r="BY42" s="242"/>
      <c r="BZ42" s="242"/>
      <c r="CA42" s="242"/>
      <c r="CB42" s="242"/>
      <c r="CC42" s="242"/>
      <c r="CD42" s="242"/>
      <c r="CE42" s="242"/>
      <c r="CF42" s="242"/>
      <c r="CG42" s="242"/>
      <c r="CH42" s="242"/>
      <c r="CI42" s="242"/>
      <c r="CJ42" s="189"/>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88"/>
      <c r="DG42" s="188"/>
      <c r="DH42" s="188"/>
      <c r="DI42" s="188"/>
      <c r="DJ42" s="188"/>
      <c r="DK42" s="188"/>
      <c r="DL42" s="188"/>
      <c r="DM42" s="188"/>
      <c r="DN42" s="188"/>
      <c r="DO42" s="188"/>
      <c r="DP42" s="188"/>
      <c r="DQ42" s="188"/>
      <c r="DR42" s="188"/>
      <c r="DS42" s="233"/>
      <c r="DT42" s="234"/>
      <c r="DU42" s="234"/>
      <c r="DV42" s="234"/>
      <c r="DW42" s="234"/>
      <c r="DX42" s="234"/>
      <c r="DY42" s="234"/>
      <c r="DZ42" s="234"/>
      <c r="EA42" s="234"/>
      <c r="EB42" s="234"/>
      <c r="EC42" s="234"/>
      <c r="ED42" s="234"/>
      <c r="EE42" s="235"/>
      <c r="EF42" s="188"/>
      <c r="EG42" s="188"/>
      <c r="EH42" s="188"/>
      <c r="EI42" s="188"/>
      <c r="EJ42" s="188"/>
      <c r="EK42" s="188"/>
      <c r="EL42" s="188"/>
      <c r="EM42" s="188"/>
      <c r="EN42" s="188"/>
      <c r="EO42" s="188"/>
      <c r="EP42" s="188"/>
      <c r="EQ42" s="188"/>
      <c r="ER42" s="188"/>
      <c r="ES42" s="188"/>
      <c r="ET42" s="188"/>
      <c r="EU42" s="188"/>
      <c r="EV42" s="188"/>
      <c r="EW42" s="188"/>
      <c r="EX42" s="188"/>
      <c r="EY42" s="188"/>
      <c r="EZ42" s="188"/>
      <c r="FA42" s="188"/>
      <c r="FB42" s="188"/>
      <c r="FC42" s="188"/>
      <c r="FD42" s="188"/>
      <c r="FE42" s="219"/>
    </row>
    <row r="43" spans="1:161" s="13" customFormat="1" ht="10.5" customHeight="1">
      <c r="A43" s="246" t="s">
        <v>130</v>
      </c>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236"/>
      <c r="BY43" s="236"/>
      <c r="BZ43" s="236"/>
      <c r="CA43" s="236"/>
      <c r="CB43" s="236"/>
      <c r="CC43" s="236"/>
      <c r="CD43" s="236"/>
      <c r="CE43" s="236"/>
      <c r="CF43" s="236"/>
      <c r="CG43" s="236"/>
      <c r="CH43" s="236"/>
      <c r="CI43" s="236"/>
      <c r="CJ43" s="189" t="s">
        <v>221</v>
      </c>
      <c r="CK43" s="190"/>
      <c r="CL43" s="190"/>
      <c r="CM43" s="190"/>
      <c r="CN43" s="190"/>
      <c r="CO43" s="190"/>
      <c r="CP43" s="190"/>
      <c r="CQ43" s="190"/>
      <c r="CR43" s="190"/>
      <c r="CS43" s="190" t="s">
        <v>126</v>
      </c>
      <c r="CT43" s="190"/>
      <c r="CU43" s="190"/>
      <c r="CV43" s="190"/>
      <c r="CW43" s="190"/>
      <c r="CX43" s="190"/>
      <c r="CY43" s="190"/>
      <c r="CZ43" s="190"/>
      <c r="DA43" s="190"/>
      <c r="DB43" s="190"/>
      <c r="DC43" s="190"/>
      <c r="DD43" s="190"/>
      <c r="DE43" s="190"/>
      <c r="DF43" s="188">
        <f>'обоснование иные'!E103</f>
        <v>155000</v>
      </c>
      <c r="DG43" s="188"/>
      <c r="DH43" s="188"/>
      <c r="DI43" s="188"/>
      <c r="DJ43" s="188"/>
      <c r="DK43" s="188"/>
      <c r="DL43" s="188"/>
      <c r="DM43" s="188"/>
      <c r="DN43" s="188"/>
      <c r="DO43" s="188"/>
      <c r="DP43" s="188"/>
      <c r="DQ43" s="188"/>
      <c r="DR43" s="188"/>
      <c r="DS43" s="188">
        <v>0</v>
      </c>
      <c r="DT43" s="188"/>
      <c r="DU43" s="188"/>
      <c r="DV43" s="188"/>
      <c r="DW43" s="188"/>
      <c r="DX43" s="188"/>
      <c r="DY43" s="188"/>
      <c r="DZ43" s="188"/>
      <c r="EA43" s="188"/>
      <c r="EB43" s="188"/>
      <c r="EC43" s="188"/>
      <c r="ED43" s="188"/>
      <c r="EE43" s="188"/>
      <c r="EF43" s="188">
        <v>0</v>
      </c>
      <c r="EG43" s="188"/>
      <c r="EH43" s="188"/>
      <c r="EI43" s="188"/>
      <c r="EJ43" s="188"/>
      <c r="EK43" s="188"/>
      <c r="EL43" s="188"/>
      <c r="EM43" s="188"/>
      <c r="EN43" s="188"/>
      <c r="EO43" s="188"/>
      <c r="EP43" s="188"/>
      <c r="EQ43" s="188"/>
      <c r="ER43" s="188"/>
      <c r="ES43" s="188"/>
      <c r="ET43" s="188"/>
      <c r="EU43" s="188"/>
      <c r="EV43" s="188"/>
      <c r="EW43" s="188"/>
      <c r="EX43" s="188"/>
      <c r="EY43" s="188"/>
      <c r="EZ43" s="188"/>
      <c r="FA43" s="188"/>
      <c r="FB43" s="188"/>
      <c r="FC43" s="188"/>
      <c r="FD43" s="188"/>
      <c r="FE43" s="219"/>
    </row>
    <row r="44" spans="1:161" s="13" customFormat="1" ht="10.5" customHeight="1">
      <c r="A44" s="277" t="s">
        <v>245</v>
      </c>
      <c r="B44" s="277"/>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7"/>
      <c r="BR44" s="277"/>
      <c r="BS44" s="277"/>
      <c r="BT44" s="277"/>
      <c r="BU44" s="277"/>
      <c r="BV44" s="277"/>
      <c r="BW44" s="277"/>
      <c r="BX44" s="277"/>
      <c r="BY44" s="277"/>
      <c r="BZ44" s="277"/>
      <c r="CA44" s="277"/>
      <c r="CB44" s="277"/>
      <c r="CC44" s="277"/>
      <c r="CD44" s="277"/>
      <c r="CE44" s="277"/>
      <c r="CF44" s="277"/>
      <c r="CG44" s="277"/>
      <c r="CH44" s="277"/>
      <c r="CI44" s="277"/>
      <c r="CJ44" s="289" t="s">
        <v>244</v>
      </c>
      <c r="CK44" s="290"/>
      <c r="CL44" s="290"/>
      <c r="CM44" s="290"/>
      <c r="CN44" s="290"/>
      <c r="CO44" s="290"/>
      <c r="CP44" s="290"/>
      <c r="CQ44" s="290"/>
      <c r="CR44" s="291"/>
      <c r="CS44" s="295" t="s">
        <v>126</v>
      </c>
      <c r="CT44" s="290"/>
      <c r="CU44" s="290"/>
      <c r="CV44" s="290"/>
      <c r="CW44" s="290"/>
      <c r="CX44" s="290"/>
      <c r="CY44" s="290"/>
      <c r="CZ44" s="290"/>
      <c r="DA44" s="290"/>
      <c r="DB44" s="290"/>
      <c r="DC44" s="290"/>
      <c r="DD44" s="290"/>
      <c r="DE44" s="291"/>
      <c r="DF44" s="278">
        <v>217072.39</v>
      </c>
      <c r="DG44" s="279"/>
      <c r="DH44" s="279"/>
      <c r="DI44" s="279"/>
      <c r="DJ44" s="279"/>
      <c r="DK44" s="279"/>
      <c r="DL44" s="279"/>
      <c r="DM44" s="279"/>
      <c r="DN44" s="279"/>
      <c r="DO44" s="279"/>
      <c r="DP44" s="279"/>
      <c r="DQ44" s="279"/>
      <c r="DR44" s="280"/>
      <c r="DS44" s="278">
        <v>0</v>
      </c>
      <c r="DT44" s="279"/>
      <c r="DU44" s="279"/>
      <c r="DV44" s="279"/>
      <c r="DW44" s="279"/>
      <c r="DX44" s="279"/>
      <c r="DY44" s="279"/>
      <c r="DZ44" s="279"/>
      <c r="EA44" s="279"/>
      <c r="EB44" s="279"/>
      <c r="EC44" s="279"/>
      <c r="ED44" s="279"/>
      <c r="EE44" s="280"/>
      <c r="EF44" s="278"/>
      <c r="EG44" s="279"/>
      <c r="EH44" s="279"/>
      <c r="EI44" s="279"/>
      <c r="EJ44" s="279"/>
      <c r="EK44" s="279"/>
      <c r="EL44" s="279"/>
      <c r="EM44" s="279"/>
      <c r="EN44" s="279"/>
      <c r="EO44" s="279"/>
      <c r="EP44" s="279"/>
      <c r="EQ44" s="279"/>
      <c r="ER44" s="280"/>
      <c r="ES44" s="278"/>
      <c r="ET44" s="279"/>
      <c r="EU44" s="279"/>
      <c r="EV44" s="279"/>
      <c r="EW44" s="279"/>
      <c r="EX44" s="279"/>
      <c r="EY44" s="279"/>
      <c r="EZ44" s="279"/>
      <c r="FA44" s="279"/>
      <c r="FB44" s="279"/>
      <c r="FC44" s="279"/>
      <c r="FD44" s="279"/>
      <c r="FE44" s="284"/>
    </row>
    <row r="45" spans="1:162" s="13" customFormat="1" ht="10.5" customHeight="1" thickBot="1">
      <c r="A45" s="286" t="s">
        <v>246</v>
      </c>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6"/>
      <c r="BR45" s="286"/>
      <c r="BS45" s="286"/>
      <c r="BT45" s="286"/>
      <c r="BU45" s="286"/>
      <c r="BV45" s="286"/>
      <c r="BW45" s="286"/>
      <c r="BX45" s="286"/>
      <c r="BY45" s="286"/>
      <c r="BZ45" s="286"/>
      <c r="CA45" s="286"/>
      <c r="CB45" s="286"/>
      <c r="CC45" s="286"/>
      <c r="CD45" s="286"/>
      <c r="CE45" s="286"/>
      <c r="CF45" s="286"/>
      <c r="CG45" s="286"/>
      <c r="CH45" s="286"/>
      <c r="CI45" s="286"/>
      <c r="CJ45" s="292"/>
      <c r="CK45" s="293"/>
      <c r="CL45" s="293"/>
      <c r="CM45" s="293"/>
      <c r="CN45" s="293"/>
      <c r="CO45" s="293"/>
      <c r="CP45" s="293"/>
      <c r="CQ45" s="293"/>
      <c r="CR45" s="294"/>
      <c r="CS45" s="296"/>
      <c r="CT45" s="293"/>
      <c r="CU45" s="293"/>
      <c r="CV45" s="293"/>
      <c r="CW45" s="293"/>
      <c r="CX45" s="293"/>
      <c r="CY45" s="293"/>
      <c r="CZ45" s="293"/>
      <c r="DA45" s="293"/>
      <c r="DB45" s="293"/>
      <c r="DC45" s="293"/>
      <c r="DD45" s="293"/>
      <c r="DE45" s="294"/>
      <c r="DF45" s="281"/>
      <c r="DG45" s="282"/>
      <c r="DH45" s="282"/>
      <c r="DI45" s="282"/>
      <c r="DJ45" s="282"/>
      <c r="DK45" s="282"/>
      <c r="DL45" s="282"/>
      <c r="DM45" s="282"/>
      <c r="DN45" s="282"/>
      <c r="DO45" s="282"/>
      <c r="DP45" s="282"/>
      <c r="DQ45" s="282"/>
      <c r="DR45" s="283"/>
      <c r="DS45" s="281"/>
      <c r="DT45" s="282"/>
      <c r="DU45" s="282"/>
      <c r="DV45" s="282"/>
      <c r="DW45" s="282"/>
      <c r="DX45" s="282"/>
      <c r="DY45" s="282"/>
      <c r="DZ45" s="282"/>
      <c r="EA45" s="282"/>
      <c r="EB45" s="282"/>
      <c r="EC45" s="282"/>
      <c r="ED45" s="282"/>
      <c r="EE45" s="283"/>
      <c r="EF45" s="281"/>
      <c r="EG45" s="282"/>
      <c r="EH45" s="282"/>
      <c r="EI45" s="282"/>
      <c r="EJ45" s="282"/>
      <c r="EK45" s="282"/>
      <c r="EL45" s="282"/>
      <c r="EM45" s="282"/>
      <c r="EN45" s="282"/>
      <c r="EO45" s="282"/>
      <c r="EP45" s="282"/>
      <c r="EQ45" s="282"/>
      <c r="ER45" s="283"/>
      <c r="ES45" s="281"/>
      <c r="ET45" s="282"/>
      <c r="EU45" s="282"/>
      <c r="EV45" s="282"/>
      <c r="EW45" s="282"/>
      <c r="EX45" s="282"/>
      <c r="EY45" s="282"/>
      <c r="EZ45" s="282"/>
      <c r="FA45" s="282"/>
      <c r="FB45" s="282"/>
      <c r="FC45" s="282"/>
      <c r="FD45" s="282"/>
      <c r="FE45" s="285"/>
      <c r="FF45" s="13" t="s">
        <v>540</v>
      </c>
    </row>
    <row r="46" spans="1:161" s="13" customFormat="1" ht="3"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21"/>
      <c r="CK46" s="21"/>
      <c r="CL46" s="21"/>
      <c r="CM46" s="21"/>
      <c r="CN46" s="21"/>
      <c r="CO46" s="21"/>
      <c r="CP46" s="21"/>
      <c r="CQ46" s="21"/>
      <c r="CR46" s="21"/>
      <c r="CS46" s="21"/>
      <c r="CT46" s="21"/>
      <c r="CU46" s="21"/>
      <c r="CV46" s="21"/>
      <c r="CW46" s="21"/>
      <c r="CX46" s="21"/>
      <c r="CY46" s="21"/>
      <c r="CZ46" s="21"/>
      <c r="DA46" s="21"/>
      <c r="DB46" s="21"/>
      <c r="DC46" s="21"/>
      <c r="DD46" s="21"/>
      <c r="DE46" s="21"/>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row>
    <row r="47" spans="1:161" s="13" customFormat="1" ht="11.25" customHeight="1">
      <c r="A47" s="158" t="s">
        <v>76</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c r="CC47" s="158"/>
      <c r="CD47" s="158"/>
      <c r="CE47" s="158"/>
      <c r="CF47" s="158"/>
      <c r="CG47" s="158"/>
      <c r="CH47" s="158"/>
      <c r="CI47" s="159"/>
      <c r="CJ47" s="164" t="s">
        <v>77</v>
      </c>
      <c r="CK47" s="165"/>
      <c r="CL47" s="165"/>
      <c r="CM47" s="165"/>
      <c r="CN47" s="165"/>
      <c r="CO47" s="165"/>
      <c r="CP47" s="165"/>
      <c r="CQ47" s="165"/>
      <c r="CR47" s="166"/>
      <c r="CS47" s="164" t="s">
        <v>247</v>
      </c>
      <c r="CT47" s="165"/>
      <c r="CU47" s="165"/>
      <c r="CV47" s="165"/>
      <c r="CW47" s="165"/>
      <c r="CX47" s="165"/>
      <c r="CY47" s="165"/>
      <c r="CZ47" s="165"/>
      <c r="DA47" s="165"/>
      <c r="DB47" s="165"/>
      <c r="DC47" s="165"/>
      <c r="DD47" s="165"/>
      <c r="DE47" s="166"/>
      <c r="DF47" s="173" t="s">
        <v>84</v>
      </c>
      <c r="DG47" s="174"/>
      <c r="DH47" s="174"/>
      <c r="DI47" s="174"/>
      <c r="DJ47" s="174"/>
      <c r="DK47" s="174"/>
      <c r="DL47" s="174"/>
      <c r="DM47" s="174"/>
      <c r="DN47" s="174"/>
      <c r="DO47" s="174"/>
      <c r="DP47" s="174"/>
      <c r="DQ47" s="174"/>
      <c r="DR47" s="174"/>
      <c r="DS47" s="174"/>
      <c r="DT47" s="174"/>
      <c r="DU47" s="174"/>
      <c r="DV47" s="174"/>
      <c r="DW47" s="174"/>
      <c r="DX47" s="174"/>
      <c r="DY47" s="174"/>
      <c r="DZ47" s="174"/>
      <c r="EA47" s="174"/>
      <c r="EB47" s="174"/>
      <c r="EC47" s="174"/>
      <c r="ED47" s="174"/>
      <c r="EE47" s="174"/>
      <c r="EF47" s="174"/>
      <c r="EG47" s="174"/>
      <c r="EH47" s="174"/>
      <c r="EI47" s="174"/>
      <c r="EJ47" s="174"/>
      <c r="EK47" s="174"/>
      <c r="EL47" s="174"/>
      <c r="EM47" s="174"/>
      <c r="EN47" s="174"/>
      <c r="EO47" s="174"/>
      <c r="EP47" s="174"/>
      <c r="EQ47" s="174"/>
      <c r="ER47" s="174"/>
      <c r="ES47" s="174"/>
      <c r="ET47" s="174"/>
      <c r="EU47" s="174"/>
      <c r="EV47" s="174"/>
      <c r="EW47" s="174"/>
      <c r="EX47" s="174"/>
      <c r="EY47" s="174"/>
      <c r="EZ47" s="174"/>
      <c r="FA47" s="174"/>
      <c r="FB47" s="174"/>
      <c r="FC47" s="174"/>
      <c r="FD47" s="174"/>
      <c r="FE47" s="174"/>
    </row>
    <row r="48" spans="1:161" ht="11.25">
      <c r="A48" s="160"/>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0"/>
      <c r="BX48" s="160"/>
      <c r="BY48" s="160"/>
      <c r="BZ48" s="160"/>
      <c r="CA48" s="160"/>
      <c r="CB48" s="160"/>
      <c r="CC48" s="160"/>
      <c r="CD48" s="160"/>
      <c r="CE48" s="160"/>
      <c r="CF48" s="160"/>
      <c r="CG48" s="160"/>
      <c r="CH48" s="160"/>
      <c r="CI48" s="161"/>
      <c r="CJ48" s="167"/>
      <c r="CK48" s="168"/>
      <c r="CL48" s="168"/>
      <c r="CM48" s="168"/>
      <c r="CN48" s="168"/>
      <c r="CO48" s="168"/>
      <c r="CP48" s="168"/>
      <c r="CQ48" s="168"/>
      <c r="CR48" s="169"/>
      <c r="CS48" s="167"/>
      <c r="CT48" s="168"/>
      <c r="CU48" s="168"/>
      <c r="CV48" s="168"/>
      <c r="CW48" s="168"/>
      <c r="CX48" s="168"/>
      <c r="CY48" s="168"/>
      <c r="CZ48" s="168"/>
      <c r="DA48" s="168"/>
      <c r="DB48" s="168"/>
      <c r="DC48" s="168"/>
      <c r="DD48" s="168"/>
      <c r="DE48" s="169"/>
      <c r="DF48" s="175" t="s">
        <v>78</v>
      </c>
      <c r="DG48" s="176"/>
      <c r="DH48" s="176"/>
      <c r="DI48" s="176"/>
      <c r="DJ48" s="176"/>
      <c r="DK48" s="176"/>
      <c r="DL48" s="177" t="s">
        <v>366</v>
      </c>
      <c r="DM48" s="177"/>
      <c r="DN48" s="177"/>
      <c r="DO48" s="178" t="s">
        <v>79</v>
      </c>
      <c r="DP48" s="178"/>
      <c r="DQ48" s="178"/>
      <c r="DR48" s="179"/>
      <c r="DS48" s="175" t="s">
        <v>78</v>
      </c>
      <c r="DT48" s="176"/>
      <c r="DU48" s="176"/>
      <c r="DV48" s="176"/>
      <c r="DW48" s="176"/>
      <c r="DX48" s="176"/>
      <c r="DY48" s="177" t="s">
        <v>367</v>
      </c>
      <c r="DZ48" s="177"/>
      <c r="EA48" s="177"/>
      <c r="EB48" s="178" t="s">
        <v>79</v>
      </c>
      <c r="EC48" s="178"/>
      <c r="ED48" s="178"/>
      <c r="EE48" s="179"/>
      <c r="EF48" s="175" t="s">
        <v>78</v>
      </c>
      <c r="EG48" s="176"/>
      <c r="EH48" s="176"/>
      <c r="EI48" s="176"/>
      <c r="EJ48" s="176"/>
      <c r="EK48" s="176"/>
      <c r="EL48" s="177" t="s">
        <v>542</v>
      </c>
      <c r="EM48" s="177"/>
      <c r="EN48" s="177"/>
      <c r="EO48" s="178" t="s">
        <v>79</v>
      </c>
      <c r="EP48" s="178"/>
      <c r="EQ48" s="178"/>
      <c r="ER48" s="179"/>
      <c r="ES48" s="164" t="s">
        <v>83</v>
      </c>
      <c r="ET48" s="165"/>
      <c r="EU48" s="165"/>
      <c r="EV48" s="165"/>
      <c r="EW48" s="165"/>
      <c r="EX48" s="165"/>
      <c r="EY48" s="165"/>
      <c r="EZ48" s="165"/>
      <c r="FA48" s="165"/>
      <c r="FB48" s="165"/>
      <c r="FC48" s="165"/>
      <c r="FD48" s="165"/>
      <c r="FE48" s="165"/>
    </row>
    <row r="49" spans="1:161" ht="30.75" customHeight="1">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c r="BT49" s="162"/>
      <c r="BU49" s="162"/>
      <c r="BV49" s="162"/>
      <c r="BW49" s="162"/>
      <c r="BX49" s="162"/>
      <c r="BY49" s="162"/>
      <c r="BZ49" s="162"/>
      <c r="CA49" s="162"/>
      <c r="CB49" s="162"/>
      <c r="CC49" s="162"/>
      <c r="CD49" s="162"/>
      <c r="CE49" s="162"/>
      <c r="CF49" s="162"/>
      <c r="CG49" s="162"/>
      <c r="CH49" s="162"/>
      <c r="CI49" s="163"/>
      <c r="CJ49" s="170"/>
      <c r="CK49" s="171"/>
      <c r="CL49" s="171"/>
      <c r="CM49" s="171"/>
      <c r="CN49" s="171"/>
      <c r="CO49" s="171"/>
      <c r="CP49" s="171"/>
      <c r="CQ49" s="171"/>
      <c r="CR49" s="172"/>
      <c r="CS49" s="170"/>
      <c r="CT49" s="171"/>
      <c r="CU49" s="171"/>
      <c r="CV49" s="171"/>
      <c r="CW49" s="171"/>
      <c r="CX49" s="171"/>
      <c r="CY49" s="171"/>
      <c r="CZ49" s="171"/>
      <c r="DA49" s="171"/>
      <c r="DB49" s="171"/>
      <c r="DC49" s="171"/>
      <c r="DD49" s="171"/>
      <c r="DE49" s="172"/>
      <c r="DF49" s="183" t="s">
        <v>80</v>
      </c>
      <c r="DG49" s="184"/>
      <c r="DH49" s="184"/>
      <c r="DI49" s="184"/>
      <c r="DJ49" s="184"/>
      <c r="DK49" s="184"/>
      <c r="DL49" s="184"/>
      <c r="DM49" s="184"/>
      <c r="DN49" s="184"/>
      <c r="DO49" s="184"/>
      <c r="DP49" s="184"/>
      <c r="DQ49" s="184"/>
      <c r="DR49" s="185"/>
      <c r="DS49" s="183" t="s">
        <v>81</v>
      </c>
      <c r="DT49" s="184"/>
      <c r="DU49" s="184"/>
      <c r="DV49" s="184"/>
      <c r="DW49" s="184"/>
      <c r="DX49" s="184"/>
      <c r="DY49" s="184"/>
      <c r="DZ49" s="184"/>
      <c r="EA49" s="184"/>
      <c r="EB49" s="184"/>
      <c r="EC49" s="184"/>
      <c r="ED49" s="184"/>
      <c r="EE49" s="185"/>
      <c r="EF49" s="183" t="s">
        <v>82</v>
      </c>
      <c r="EG49" s="184"/>
      <c r="EH49" s="184"/>
      <c r="EI49" s="184"/>
      <c r="EJ49" s="184"/>
      <c r="EK49" s="184"/>
      <c r="EL49" s="184"/>
      <c r="EM49" s="184"/>
      <c r="EN49" s="184"/>
      <c r="EO49" s="184"/>
      <c r="EP49" s="184"/>
      <c r="EQ49" s="184"/>
      <c r="ER49" s="185"/>
      <c r="ES49" s="170"/>
      <c r="ET49" s="171"/>
      <c r="EU49" s="171"/>
      <c r="EV49" s="171"/>
      <c r="EW49" s="171"/>
      <c r="EX49" s="171"/>
      <c r="EY49" s="171"/>
      <c r="EZ49" s="171"/>
      <c r="FA49" s="171"/>
      <c r="FB49" s="171"/>
      <c r="FC49" s="171"/>
      <c r="FD49" s="171"/>
      <c r="FE49" s="171"/>
    </row>
    <row r="50" spans="1:161" ht="12" thickBot="1">
      <c r="A50" s="180" t="s">
        <v>85</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c r="CB50" s="180"/>
      <c r="CC50" s="180"/>
      <c r="CD50" s="180"/>
      <c r="CE50" s="180"/>
      <c r="CF50" s="180"/>
      <c r="CG50" s="180"/>
      <c r="CH50" s="180"/>
      <c r="CI50" s="181"/>
      <c r="CJ50" s="156" t="s">
        <v>86</v>
      </c>
      <c r="CK50" s="157"/>
      <c r="CL50" s="157"/>
      <c r="CM50" s="157"/>
      <c r="CN50" s="157"/>
      <c r="CO50" s="157"/>
      <c r="CP50" s="157"/>
      <c r="CQ50" s="157"/>
      <c r="CR50" s="182"/>
      <c r="CS50" s="156" t="s">
        <v>87</v>
      </c>
      <c r="CT50" s="157"/>
      <c r="CU50" s="157"/>
      <c r="CV50" s="157"/>
      <c r="CW50" s="157"/>
      <c r="CX50" s="157"/>
      <c r="CY50" s="157"/>
      <c r="CZ50" s="157"/>
      <c r="DA50" s="157"/>
      <c r="DB50" s="157"/>
      <c r="DC50" s="157"/>
      <c r="DD50" s="157"/>
      <c r="DE50" s="182"/>
      <c r="DF50" s="156" t="s">
        <v>88</v>
      </c>
      <c r="DG50" s="157"/>
      <c r="DH50" s="157"/>
      <c r="DI50" s="157"/>
      <c r="DJ50" s="157"/>
      <c r="DK50" s="157"/>
      <c r="DL50" s="157"/>
      <c r="DM50" s="157"/>
      <c r="DN50" s="157"/>
      <c r="DO50" s="157"/>
      <c r="DP50" s="157"/>
      <c r="DQ50" s="157"/>
      <c r="DR50" s="182"/>
      <c r="DS50" s="156" t="s">
        <v>89</v>
      </c>
      <c r="DT50" s="157"/>
      <c r="DU50" s="157"/>
      <c r="DV50" s="157"/>
      <c r="DW50" s="157"/>
      <c r="DX50" s="157"/>
      <c r="DY50" s="157"/>
      <c r="DZ50" s="157"/>
      <c r="EA50" s="157"/>
      <c r="EB50" s="157"/>
      <c r="EC50" s="157"/>
      <c r="ED50" s="157"/>
      <c r="EE50" s="182"/>
      <c r="EF50" s="156" t="s">
        <v>90</v>
      </c>
      <c r="EG50" s="157"/>
      <c r="EH50" s="157"/>
      <c r="EI50" s="157"/>
      <c r="EJ50" s="157"/>
      <c r="EK50" s="157"/>
      <c r="EL50" s="157"/>
      <c r="EM50" s="157"/>
      <c r="EN50" s="157"/>
      <c r="EO50" s="157"/>
      <c r="EP50" s="157"/>
      <c r="EQ50" s="157"/>
      <c r="ER50" s="182"/>
      <c r="ES50" s="156" t="s">
        <v>91</v>
      </c>
      <c r="ET50" s="157"/>
      <c r="EU50" s="157"/>
      <c r="EV50" s="157"/>
      <c r="EW50" s="157"/>
      <c r="EX50" s="157"/>
      <c r="EY50" s="157"/>
      <c r="EZ50" s="157"/>
      <c r="FA50" s="157"/>
      <c r="FB50" s="157"/>
      <c r="FC50" s="157"/>
      <c r="FD50" s="157"/>
      <c r="FE50" s="157"/>
    </row>
    <row r="51" spans="1:161" s="13" customFormat="1" ht="11.25" customHeight="1">
      <c r="A51" s="244" t="s">
        <v>259</v>
      </c>
      <c r="B51" s="245"/>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5"/>
      <c r="BR51" s="245"/>
      <c r="BS51" s="245"/>
      <c r="BT51" s="245"/>
      <c r="BU51" s="245"/>
      <c r="BV51" s="245"/>
      <c r="BW51" s="245"/>
      <c r="BX51" s="245"/>
      <c r="BY51" s="245"/>
      <c r="BZ51" s="245"/>
      <c r="CA51" s="245"/>
      <c r="CB51" s="245"/>
      <c r="CC51" s="245"/>
      <c r="CD51" s="245"/>
      <c r="CE51" s="245"/>
      <c r="CF51" s="245"/>
      <c r="CG51" s="245"/>
      <c r="CH51" s="245"/>
      <c r="CI51" s="245"/>
      <c r="CJ51" s="193" t="s">
        <v>127</v>
      </c>
      <c r="CK51" s="194"/>
      <c r="CL51" s="194"/>
      <c r="CM51" s="194"/>
      <c r="CN51" s="194"/>
      <c r="CO51" s="194"/>
      <c r="CP51" s="194"/>
      <c r="CQ51" s="194"/>
      <c r="CR51" s="194"/>
      <c r="CS51" s="194" t="s">
        <v>128</v>
      </c>
      <c r="CT51" s="194"/>
      <c r="CU51" s="194"/>
      <c r="CV51" s="194"/>
      <c r="CW51" s="194"/>
      <c r="CX51" s="194"/>
      <c r="CY51" s="194"/>
      <c r="CZ51" s="194"/>
      <c r="DA51" s="194"/>
      <c r="DB51" s="194"/>
      <c r="DC51" s="194"/>
      <c r="DD51" s="194"/>
      <c r="DE51" s="194"/>
      <c r="DF51" s="195"/>
      <c r="DG51" s="195"/>
      <c r="DH51" s="195"/>
      <c r="DI51" s="195"/>
      <c r="DJ51" s="195"/>
      <c r="DK51" s="195"/>
      <c r="DL51" s="195"/>
      <c r="DM51" s="195"/>
      <c r="DN51" s="195"/>
      <c r="DO51" s="195"/>
      <c r="DP51" s="195"/>
      <c r="DQ51" s="195"/>
      <c r="DR51" s="195"/>
      <c r="DS51" s="195"/>
      <c r="DT51" s="195"/>
      <c r="DU51" s="195"/>
      <c r="DV51" s="195"/>
      <c r="DW51" s="195"/>
      <c r="DX51" s="195"/>
      <c r="DY51" s="195"/>
      <c r="DZ51" s="195"/>
      <c r="EA51" s="195"/>
      <c r="EB51" s="195"/>
      <c r="EC51" s="195"/>
      <c r="ED51" s="195"/>
      <c r="EE51" s="195"/>
      <c r="EF51" s="195"/>
      <c r="EG51" s="195"/>
      <c r="EH51" s="195"/>
      <c r="EI51" s="195"/>
      <c r="EJ51" s="195"/>
      <c r="EK51" s="195"/>
      <c r="EL51" s="195"/>
      <c r="EM51" s="195"/>
      <c r="EN51" s="195"/>
      <c r="EO51" s="195"/>
      <c r="EP51" s="195"/>
      <c r="EQ51" s="195"/>
      <c r="ER51" s="195"/>
      <c r="ES51" s="195"/>
      <c r="ET51" s="195"/>
      <c r="EU51" s="195"/>
      <c r="EV51" s="195"/>
      <c r="EW51" s="195"/>
      <c r="EX51" s="195"/>
      <c r="EY51" s="195"/>
      <c r="EZ51" s="195"/>
      <c r="FA51" s="195"/>
      <c r="FB51" s="195"/>
      <c r="FC51" s="195"/>
      <c r="FD51" s="195"/>
      <c r="FE51" s="196"/>
    </row>
    <row r="52" spans="1:161" ht="11.25" customHeight="1">
      <c r="A52" s="244" t="s">
        <v>131</v>
      </c>
      <c r="B52" s="245"/>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5"/>
      <c r="BR52" s="245"/>
      <c r="BS52" s="245"/>
      <c r="BT52" s="245"/>
      <c r="BU52" s="245"/>
      <c r="BV52" s="245"/>
      <c r="BW52" s="245"/>
      <c r="BX52" s="245"/>
      <c r="BY52" s="245"/>
      <c r="BZ52" s="245"/>
      <c r="CA52" s="245"/>
      <c r="CB52" s="245"/>
      <c r="CC52" s="245"/>
      <c r="CD52" s="245"/>
      <c r="CE52" s="245"/>
      <c r="CF52" s="245"/>
      <c r="CG52" s="245"/>
      <c r="CH52" s="245"/>
      <c r="CI52" s="245"/>
      <c r="CJ52" s="189" t="s">
        <v>260</v>
      </c>
      <c r="CK52" s="190"/>
      <c r="CL52" s="190"/>
      <c r="CM52" s="190"/>
      <c r="CN52" s="190"/>
      <c r="CO52" s="190"/>
      <c r="CP52" s="190"/>
      <c r="CQ52" s="190"/>
      <c r="CR52" s="190"/>
      <c r="CS52" s="190" t="s">
        <v>112</v>
      </c>
      <c r="CT52" s="190"/>
      <c r="CU52" s="190"/>
      <c r="CV52" s="190"/>
      <c r="CW52" s="190"/>
      <c r="CX52" s="190"/>
      <c r="CY52" s="190"/>
      <c r="CZ52" s="190"/>
      <c r="DA52" s="190"/>
      <c r="DB52" s="190"/>
      <c r="DC52" s="190"/>
      <c r="DD52" s="190"/>
      <c r="DE52" s="190"/>
      <c r="DF52" s="191"/>
      <c r="DG52" s="191"/>
      <c r="DH52" s="191"/>
      <c r="DI52" s="191"/>
      <c r="DJ52" s="191"/>
      <c r="DK52" s="191"/>
      <c r="DL52" s="191"/>
      <c r="DM52" s="191"/>
      <c r="DN52" s="191"/>
      <c r="DO52" s="191"/>
      <c r="DP52" s="191"/>
      <c r="DQ52" s="191"/>
      <c r="DR52" s="191"/>
      <c r="DS52" s="191"/>
      <c r="DT52" s="191"/>
      <c r="DU52" s="191"/>
      <c r="DV52" s="191"/>
      <c r="DW52" s="191"/>
      <c r="DX52" s="191"/>
      <c r="DY52" s="191"/>
      <c r="DZ52" s="191"/>
      <c r="EA52" s="191"/>
      <c r="EB52" s="191"/>
      <c r="EC52" s="191"/>
      <c r="ED52" s="191"/>
      <c r="EE52" s="191"/>
      <c r="EF52" s="191"/>
      <c r="EG52" s="191"/>
      <c r="EH52" s="191"/>
      <c r="EI52" s="191"/>
      <c r="EJ52" s="191"/>
      <c r="EK52" s="191"/>
      <c r="EL52" s="191"/>
      <c r="EM52" s="191"/>
      <c r="EN52" s="191"/>
      <c r="EO52" s="191"/>
      <c r="EP52" s="191"/>
      <c r="EQ52" s="191"/>
      <c r="ER52" s="191"/>
      <c r="ES52" s="191"/>
      <c r="ET52" s="191"/>
      <c r="EU52" s="191"/>
      <c r="EV52" s="191"/>
      <c r="EW52" s="191"/>
      <c r="EX52" s="191"/>
      <c r="EY52" s="191"/>
      <c r="EZ52" s="191"/>
      <c r="FA52" s="191"/>
      <c r="FB52" s="191"/>
      <c r="FC52" s="191"/>
      <c r="FD52" s="191"/>
      <c r="FE52" s="192"/>
    </row>
    <row r="53" spans="1:161" ht="22.5" customHeight="1">
      <c r="A53" s="247" t="s">
        <v>296</v>
      </c>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7"/>
      <c r="BR53" s="237"/>
      <c r="BS53" s="237"/>
      <c r="BT53" s="237"/>
      <c r="BU53" s="237"/>
      <c r="BV53" s="237"/>
      <c r="BW53" s="237"/>
      <c r="BX53" s="237"/>
      <c r="BY53" s="237"/>
      <c r="BZ53" s="237"/>
      <c r="CA53" s="237"/>
      <c r="CB53" s="237"/>
      <c r="CC53" s="237"/>
      <c r="CD53" s="237"/>
      <c r="CE53" s="237"/>
      <c r="CF53" s="237"/>
      <c r="CG53" s="237"/>
      <c r="CH53" s="237"/>
      <c r="CI53" s="237"/>
      <c r="CJ53" s="189" t="s">
        <v>261</v>
      </c>
      <c r="CK53" s="190"/>
      <c r="CL53" s="190"/>
      <c r="CM53" s="190"/>
      <c r="CN53" s="190"/>
      <c r="CO53" s="190"/>
      <c r="CP53" s="190"/>
      <c r="CQ53" s="190"/>
      <c r="CR53" s="190"/>
      <c r="CS53" s="190" t="s">
        <v>199</v>
      </c>
      <c r="CT53" s="190"/>
      <c r="CU53" s="190"/>
      <c r="CV53" s="190"/>
      <c r="CW53" s="190"/>
      <c r="CX53" s="190"/>
      <c r="CY53" s="190"/>
      <c r="CZ53" s="190"/>
      <c r="DA53" s="190"/>
      <c r="DB53" s="190"/>
      <c r="DC53" s="190"/>
      <c r="DD53" s="190"/>
      <c r="DE53" s="190"/>
      <c r="DF53" s="191"/>
      <c r="DG53" s="191"/>
      <c r="DH53" s="191"/>
      <c r="DI53" s="191"/>
      <c r="DJ53" s="191"/>
      <c r="DK53" s="191"/>
      <c r="DL53" s="191"/>
      <c r="DM53" s="191"/>
      <c r="DN53" s="191"/>
      <c r="DO53" s="191"/>
      <c r="DP53" s="191"/>
      <c r="DQ53" s="191"/>
      <c r="DR53" s="191"/>
      <c r="DS53" s="191"/>
      <c r="DT53" s="191"/>
      <c r="DU53" s="191"/>
      <c r="DV53" s="191"/>
      <c r="DW53" s="191"/>
      <c r="DX53" s="191"/>
      <c r="DY53" s="191"/>
      <c r="DZ53" s="191"/>
      <c r="EA53" s="191"/>
      <c r="EB53" s="191"/>
      <c r="EC53" s="191"/>
      <c r="ED53" s="191"/>
      <c r="EE53" s="191"/>
      <c r="EF53" s="191"/>
      <c r="EG53" s="191"/>
      <c r="EH53" s="191"/>
      <c r="EI53" s="191"/>
      <c r="EJ53" s="191"/>
      <c r="EK53" s="191"/>
      <c r="EL53" s="191"/>
      <c r="EM53" s="191"/>
      <c r="EN53" s="191"/>
      <c r="EO53" s="191"/>
      <c r="EP53" s="191"/>
      <c r="EQ53" s="191"/>
      <c r="ER53" s="191"/>
      <c r="ES53" s="191"/>
      <c r="ET53" s="191"/>
      <c r="EU53" s="191"/>
      <c r="EV53" s="191"/>
      <c r="EW53" s="191"/>
      <c r="EX53" s="191"/>
      <c r="EY53" s="191"/>
      <c r="EZ53" s="191"/>
      <c r="FA53" s="191"/>
      <c r="FB53" s="191"/>
      <c r="FC53" s="191"/>
      <c r="FD53" s="191"/>
      <c r="FE53" s="192"/>
    </row>
    <row r="54" spans="1:161" ht="22.5" customHeight="1">
      <c r="A54" s="254" t="s">
        <v>297</v>
      </c>
      <c r="B54" s="255"/>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c r="BT54" s="255"/>
      <c r="BU54" s="255"/>
      <c r="BV54" s="255"/>
      <c r="BW54" s="255"/>
      <c r="BX54" s="255"/>
      <c r="BY54" s="255"/>
      <c r="BZ54" s="255"/>
      <c r="CA54" s="255"/>
      <c r="CB54" s="255"/>
      <c r="CC54" s="255"/>
      <c r="CD54" s="255"/>
      <c r="CE54" s="255"/>
      <c r="CF54" s="255"/>
      <c r="CG54" s="255"/>
      <c r="CH54" s="255"/>
      <c r="CI54" s="255"/>
      <c r="CJ54" s="189" t="s">
        <v>262</v>
      </c>
      <c r="CK54" s="190"/>
      <c r="CL54" s="190"/>
      <c r="CM54" s="190"/>
      <c r="CN54" s="190"/>
      <c r="CO54" s="190"/>
      <c r="CP54" s="190"/>
      <c r="CQ54" s="190"/>
      <c r="CR54" s="190"/>
      <c r="CS54" s="190" t="s">
        <v>263</v>
      </c>
      <c r="CT54" s="190"/>
      <c r="CU54" s="190"/>
      <c r="CV54" s="190"/>
      <c r="CW54" s="190"/>
      <c r="CX54" s="190"/>
      <c r="CY54" s="190"/>
      <c r="CZ54" s="190"/>
      <c r="DA54" s="190"/>
      <c r="DB54" s="190"/>
      <c r="DC54" s="190"/>
      <c r="DD54" s="190"/>
      <c r="DE54" s="190"/>
      <c r="DF54" s="191"/>
      <c r="DG54" s="191"/>
      <c r="DH54" s="191"/>
      <c r="DI54" s="191"/>
      <c r="DJ54" s="191"/>
      <c r="DK54" s="191"/>
      <c r="DL54" s="191"/>
      <c r="DM54" s="191"/>
      <c r="DN54" s="191"/>
      <c r="DO54" s="191"/>
      <c r="DP54" s="191"/>
      <c r="DQ54" s="191"/>
      <c r="DR54" s="191"/>
      <c r="DS54" s="191"/>
      <c r="DT54" s="191"/>
      <c r="DU54" s="191"/>
      <c r="DV54" s="191"/>
      <c r="DW54" s="191"/>
      <c r="DX54" s="191"/>
      <c r="DY54" s="191"/>
      <c r="DZ54" s="191"/>
      <c r="EA54" s="191"/>
      <c r="EB54" s="191"/>
      <c r="EC54" s="191"/>
      <c r="ED54" s="191"/>
      <c r="EE54" s="191"/>
      <c r="EF54" s="191"/>
      <c r="EG54" s="191"/>
      <c r="EH54" s="191"/>
      <c r="EI54" s="191"/>
      <c r="EJ54" s="191"/>
      <c r="EK54" s="191"/>
      <c r="EL54" s="191"/>
      <c r="EM54" s="191"/>
      <c r="EN54" s="191"/>
      <c r="EO54" s="191"/>
      <c r="EP54" s="191"/>
      <c r="EQ54" s="191"/>
      <c r="ER54" s="191"/>
      <c r="ES54" s="191"/>
      <c r="ET54" s="191"/>
      <c r="EU54" s="191"/>
      <c r="EV54" s="191"/>
      <c r="EW54" s="191"/>
      <c r="EX54" s="191"/>
      <c r="EY54" s="191"/>
      <c r="EZ54" s="191"/>
      <c r="FA54" s="191"/>
      <c r="FB54" s="191"/>
      <c r="FC54" s="191"/>
      <c r="FD54" s="191"/>
      <c r="FE54" s="192"/>
    </row>
    <row r="55" spans="1:161" s="13" customFormat="1" ht="11.25" customHeight="1">
      <c r="A55" s="248" t="s">
        <v>264</v>
      </c>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49"/>
      <c r="BS55" s="249"/>
      <c r="BT55" s="249"/>
      <c r="BU55" s="249"/>
      <c r="BV55" s="249"/>
      <c r="BW55" s="249"/>
      <c r="BX55" s="249"/>
      <c r="BY55" s="249"/>
      <c r="BZ55" s="249"/>
      <c r="CA55" s="249"/>
      <c r="CB55" s="249"/>
      <c r="CC55" s="249"/>
      <c r="CD55" s="249"/>
      <c r="CE55" s="249"/>
      <c r="CF55" s="249"/>
      <c r="CG55" s="249"/>
      <c r="CH55" s="249"/>
      <c r="CI55" s="249"/>
      <c r="CJ55" s="189" t="s">
        <v>265</v>
      </c>
      <c r="CK55" s="190"/>
      <c r="CL55" s="190"/>
      <c r="CM55" s="190"/>
      <c r="CN55" s="190"/>
      <c r="CO55" s="190"/>
      <c r="CP55" s="190"/>
      <c r="CQ55" s="190"/>
      <c r="CR55" s="190"/>
      <c r="CS55" s="190" t="s">
        <v>266</v>
      </c>
      <c r="CT55" s="190"/>
      <c r="CU55" s="190"/>
      <c r="CV55" s="190"/>
      <c r="CW55" s="190"/>
      <c r="CX55" s="190"/>
      <c r="CY55" s="190"/>
      <c r="CZ55" s="190"/>
      <c r="DA55" s="190"/>
      <c r="DB55" s="190"/>
      <c r="DC55" s="190"/>
      <c r="DD55" s="190"/>
      <c r="DE55" s="190"/>
      <c r="DF55" s="191"/>
      <c r="DG55" s="191"/>
      <c r="DH55" s="191"/>
      <c r="DI55" s="191"/>
      <c r="DJ55" s="191"/>
      <c r="DK55" s="191"/>
      <c r="DL55" s="191"/>
      <c r="DM55" s="191"/>
      <c r="DN55" s="191"/>
      <c r="DO55" s="191"/>
      <c r="DP55" s="191"/>
      <c r="DQ55" s="191"/>
      <c r="DR55" s="191"/>
      <c r="DS55" s="191"/>
      <c r="DT55" s="191"/>
      <c r="DU55" s="191"/>
      <c r="DV55" s="191"/>
      <c r="DW55" s="191"/>
      <c r="DX55" s="191"/>
      <c r="DY55" s="191"/>
      <c r="DZ55" s="191"/>
      <c r="EA55" s="191"/>
      <c r="EB55" s="191"/>
      <c r="EC55" s="191"/>
      <c r="ED55" s="191"/>
      <c r="EE55" s="191"/>
      <c r="EF55" s="191"/>
      <c r="EG55" s="191"/>
      <c r="EH55" s="191"/>
      <c r="EI55" s="191"/>
      <c r="EJ55" s="191"/>
      <c r="EK55" s="191"/>
      <c r="EL55" s="191"/>
      <c r="EM55" s="191"/>
      <c r="EN55" s="191"/>
      <c r="EO55" s="191"/>
      <c r="EP55" s="191"/>
      <c r="EQ55" s="191"/>
      <c r="ER55" s="191"/>
      <c r="ES55" s="191"/>
      <c r="ET55" s="191"/>
      <c r="EU55" s="191"/>
      <c r="EV55" s="191"/>
      <c r="EW55" s="191"/>
      <c r="EX55" s="191"/>
      <c r="EY55" s="191"/>
      <c r="EZ55" s="191"/>
      <c r="FA55" s="191"/>
      <c r="FB55" s="191"/>
      <c r="FC55" s="191"/>
      <c r="FD55" s="191"/>
      <c r="FE55" s="192"/>
    </row>
    <row r="56" spans="1:161" s="13" customFormat="1" ht="11.25" customHeight="1">
      <c r="A56" s="248" t="s">
        <v>267</v>
      </c>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c r="BT56" s="249"/>
      <c r="BU56" s="249"/>
      <c r="BV56" s="249"/>
      <c r="BW56" s="249"/>
      <c r="BX56" s="249"/>
      <c r="BY56" s="249"/>
      <c r="BZ56" s="249"/>
      <c r="CA56" s="249"/>
      <c r="CB56" s="249"/>
      <c r="CC56" s="249"/>
      <c r="CD56" s="249"/>
      <c r="CE56" s="249"/>
      <c r="CF56" s="249"/>
      <c r="CG56" s="249"/>
      <c r="CH56" s="249"/>
      <c r="CI56" s="249"/>
      <c r="CJ56" s="189" t="s">
        <v>268</v>
      </c>
      <c r="CK56" s="190"/>
      <c r="CL56" s="190"/>
      <c r="CM56" s="190"/>
      <c r="CN56" s="190"/>
      <c r="CO56" s="190"/>
      <c r="CP56" s="190"/>
      <c r="CQ56" s="190"/>
      <c r="CR56" s="190"/>
      <c r="CS56" s="190" t="s">
        <v>269</v>
      </c>
      <c r="CT56" s="190"/>
      <c r="CU56" s="190"/>
      <c r="CV56" s="190"/>
      <c r="CW56" s="190"/>
      <c r="CX56" s="190"/>
      <c r="CY56" s="190"/>
      <c r="CZ56" s="190"/>
      <c r="DA56" s="190"/>
      <c r="DB56" s="190"/>
      <c r="DC56" s="190"/>
      <c r="DD56" s="190"/>
      <c r="DE56" s="190"/>
      <c r="DF56" s="191"/>
      <c r="DG56" s="191"/>
      <c r="DH56" s="191"/>
      <c r="DI56" s="191"/>
      <c r="DJ56" s="191"/>
      <c r="DK56" s="191"/>
      <c r="DL56" s="191"/>
      <c r="DM56" s="191"/>
      <c r="DN56" s="191"/>
      <c r="DO56" s="191"/>
      <c r="DP56" s="191"/>
      <c r="DQ56" s="191"/>
      <c r="DR56" s="191"/>
      <c r="DS56" s="191"/>
      <c r="DT56" s="191"/>
      <c r="DU56" s="191"/>
      <c r="DV56" s="191"/>
      <c r="DW56" s="191"/>
      <c r="DX56" s="191"/>
      <c r="DY56" s="191"/>
      <c r="DZ56" s="191"/>
      <c r="EA56" s="191"/>
      <c r="EB56" s="191"/>
      <c r="EC56" s="191"/>
      <c r="ED56" s="191"/>
      <c r="EE56" s="191"/>
      <c r="EF56" s="191"/>
      <c r="EG56" s="191"/>
      <c r="EH56" s="191"/>
      <c r="EI56" s="191"/>
      <c r="EJ56" s="191"/>
      <c r="EK56" s="191"/>
      <c r="EL56" s="191"/>
      <c r="EM56" s="191"/>
      <c r="EN56" s="191"/>
      <c r="EO56" s="191"/>
      <c r="EP56" s="191"/>
      <c r="EQ56" s="191"/>
      <c r="ER56" s="191"/>
      <c r="ES56" s="191"/>
      <c r="ET56" s="191"/>
      <c r="EU56" s="191"/>
      <c r="EV56" s="191"/>
      <c r="EW56" s="191"/>
      <c r="EX56" s="191"/>
      <c r="EY56" s="191"/>
      <c r="EZ56" s="191"/>
      <c r="FA56" s="191"/>
      <c r="FB56" s="191"/>
      <c r="FC56" s="191"/>
      <c r="FD56" s="191"/>
      <c r="FE56" s="192"/>
    </row>
    <row r="57" spans="1:161" s="13" customFormat="1" ht="11.25" customHeight="1">
      <c r="A57" s="248" t="s">
        <v>270</v>
      </c>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49"/>
      <c r="AY57" s="249"/>
      <c r="AZ57" s="249"/>
      <c r="BA57" s="249"/>
      <c r="BB57" s="249"/>
      <c r="BC57" s="249"/>
      <c r="BD57" s="249"/>
      <c r="BE57" s="249"/>
      <c r="BF57" s="249"/>
      <c r="BG57" s="249"/>
      <c r="BH57" s="249"/>
      <c r="BI57" s="249"/>
      <c r="BJ57" s="249"/>
      <c r="BK57" s="249"/>
      <c r="BL57" s="249"/>
      <c r="BM57" s="249"/>
      <c r="BN57" s="249"/>
      <c r="BO57" s="249"/>
      <c r="BP57" s="249"/>
      <c r="BQ57" s="249"/>
      <c r="BR57" s="249"/>
      <c r="BS57" s="249"/>
      <c r="BT57" s="249"/>
      <c r="BU57" s="249"/>
      <c r="BV57" s="249"/>
      <c r="BW57" s="249"/>
      <c r="BX57" s="249"/>
      <c r="BY57" s="249"/>
      <c r="BZ57" s="249"/>
      <c r="CA57" s="249"/>
      <c r="CB57" s="249"/>
      <c r="CC57" s="249"/>
      <c r="CD57" s="249"/>
      <c r="CE57" s="249"/>
      <c r="CF57" s="249"/>
      <c r="CG57" s="249"/>
      <c r="CH57" s="249"/>
      <c r="CI57" s="249"/>
      <c r="CJ57" s="189" t="s">
        <v>271</v>
      </c>
      <c r="CK57" s="190"/>
      <c r="CL57" s="190"/>
      <c r="CM57" s="190"/>
      <c r="CN57" s="190"/>
      <c r="CO57" s="190"/>
      <c r="CP57" s="190"/>
      <c r="CQ57" s="190"/>
      <c r="CR57" s="190"/>
      <c r="CS57" s="190" t="s">
        <v>272</v>
      </c>
      <c r="CT57" s="190"/>
      <c r="CU57" s="190"/>
      <c r="CV57" s="190"/>
      <c r="CW57" s="190"/>
      <c r="CX57" s="190"/>
      <c r="CY57" s="190"/>
      <c r="CZ57" s="190"/>
      <c r="DA57" s="190"/>
      <c r="DB57" s="190"/>
      <c r="DC57" s="190"/>
      <c r="DD57" s="190"/>
      <c r="DE57" s="190"/>
      <c r="DF57" s="191"/>
      <c r="DG57" s="191"/>
      <c r="DH57" s="191"/>
      <c r="DI57" s="191"/>
      <c r="DJ57" s="191"/>
      <c r="DK57" s="191"/>
      <c r="DL57" s="191"/>
      <c r="DM57" s="191"/>
      <c r="DN57" s="191"/>
      <c r="DO57" s="191"/>
      <c r="DP57" s="191"/>
      <c r="DQ57" s="191"/>
      <c r="DR57" s="191"/>
      <c r="DS57" s="191"/>
      <c r="DT57" s="191"/>
      <c r="DU57" s="191"/>
      <c r="DV57" s="191"/>
      <c r="DW57" s="191"/>
      <c r="DX57" s="191"/>
      <c r="DY57" s="191"/>
      <c r="DZ57" s="191"/>
      <c r="EA57" s="191"/>
      <c r="EB57" s="191"/>
      <c r="EC57" s="191"/>
      <c r="ED57" s="191"/>
      <c r="EE57" s="191"/>
      <c r="EF57" s="191"/>
      <c r="EG57" s="191"/>
      <c r="EH57" s="191"/>
      <c r="EI57" s="191"/>
      <c r="EJ57" s="191"/>
      <c r="EK57" s="191"/>
      <c r="EL57" s="191"/>
      <c r="EM57" s="191"/>
      <c r="EN57" s="191"/>
      <c r="EO57" s="191"/>
      <c r="EP57" s="191"/>
      <c r="EQ57" s="191"/>
      <c r="ER57" s="191"/>
      <c r="ES57" s="191"/>
      <c r="ET57" s="191"/>
      <c r="EU57" s="191"/>
      <c r="EV57" s="191"/>
      <c r="EW57" s="191"/>
      <c r="EX57" s="191"/>
      <c r="EY57" s="191"/>
      <c r="EZ57" s="191"/>
      <c r="FA57" s="191"/>
      <c r="FB57" s="191"/>
      <c r="FC57" s="191"/>
      <c r="FD57" s="191"/>
      <c r="FE57" s="192"/>
    </row>
    <row r="58" spans="1:161" s="13" customFormat="1" ht="11.25" customHeight="1">
      <c r="A58" s="251" t="s">
        <v>273</v>
      </c>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c r="AM58" s="252"/>
      <c r="AN58" s="252"/>
      <c r="AO58" s="252"/>
      <c r="AP58" s="252"/>
      <c r="AQ58" s="252"/>
      <c r="AR58" s="252"/>
      <c r="AS58" s="252"/>
      <c r="AT58" s="252"/>
      <c r="AU58" s="252"/>
      <c r="AV58" s="252"/>
      <c r="AW58" s="252"/>
      <c r="AX58" s="252"/>
      <c r="AY58" s="252"/>
      <c r="AZ58" s="252"/>
      <c r="BA58" s="252"/>
      <c r="BB58" s="252"/>
      <c r="BC58" s="252"/>
      <c r="BD58" s="252"/>
      <c r="BE58" s="252"/>
      <c r="BF58" s="252"/>
      <c r="BG58" s="252"/>
      <c r="BH58" s="252"/>
      <c r="BI58" s="252"/>
      <c r="BJ58" s="252"/>
      <c r="BK58" s="252"/>
      <c r="BL58" s="252"/>
      <c r="BM58" s="252"/>
      <c r="BN58" s="252"/>
      <c r="BO58" s="252"/>
      <c r="BP58" s="252"/>
      <c r="BQ58" s="252"/>
      <c r="BR58" s="252"/>
      <c r="BS58" s="252"/>
      <c r="BT58" s="252"/>
      <c r="BU58" s="252"/>
      <c r="BV58" s="252"/>
      <c r="BW58" s="252"/>
      <c r="BX58" s="252"/>
      <c r="BY58" s="252"/>
      <c r="BZ58" s="252"/>
      <c r="CA58" s="252"/>
      <c r="CB58" s="252"/>
      <c r="CC58" s="252"/>
      <c r="CD58" s="252"/>
      <c r="CE58" s="252"/>
      <c r="CF58" s="252"/>
      <c r="CG58" s="252"/>
      <c r="CH58" s="252"/>
      <c r="CI58" s="252"/>
      <c r="CJ58" s="189" t="s">
        <v>274</v>
      </c>
      <c r="CK58" s="190"/>
      <c r="CL58" s="190"/>
      <c r="CM58" s="190"/>
      <c r="CN58" s="190"/>
      <c r="CO58" s="190"/>
      <c r="CP58" s="190"/>
      <c r="CQ58" s="190"/>
      <c r="CR58" s="190"/>
      <c r="CS58" s="190" t="s">
        <v>275</v>
      </c>
      <c r="CT58" s="190"/>
      <c r="CU58" s="190"/>
      <c r="CV58" s="190"/>
      <c r="CW58" s="190"/>
      <c r="CX58" s="190"/>
      <c r="CY58" s="190"/>
      <c r="CZ58" s="190"/>
      <c r="DA58" s="190"/>
      <c r="DB58" s="190"/>
      <c r="DC58" s="190"/>
      <c r="DD58" s="190"/>
      <c r="DE58" s="190"/>
      <c r="DF58" s="191"/>
      <c r="DG58" s="191"/>
      <c r="DH58" s="191"/>
      <c r="DI58" s="191"/>
      <c r="DJ58" s="191"/>
      <c r="DK58" s="191"/>
      <c r="DL58" s="191"/>
      <c r="DM58" s="191"/>
      <c r="DN58" s="191"/>
      <c r="DO58" s="191"/>
      <c r="DP58" s="191"/>
      <c r="DQ58" s="191"/>
      <c r="DR58" s="191"/>
      <c r="DS58" s="191"/>
      <c r="DT58" s="191"/>
      <c r="DU58" s="191"/>
      <c r="DV58" s="191"/>
      <c r="DW58" s="191"/>
      <c r="DX58" s="191"/>
      <c r="DY58" s="191"/>
      <c r="DZ58" s="191"/>
      <c r="EA58" s="191"/>
      <c r="EB58" s="191"/>
      <c r="EC58" s="191"/>
      <c r="ED58" s="191"/>
      <c r="EE58" s="191"/>
      <c r="EF58" s="191"/>
      <c r="EG58" s="191"/>
      <c r="EH58" s="191"/>
      <c r="EI58" s="191"/>
      <c r="EJ58" s="191"/>
      <c r="EK58" s="191"/>
      <c r="EL58" s="191"/>
      <c r="EM58" s="191"/>
      <c r="EN58" s="191"/>
      <c r="EO58" s="191"/>
      <c r="EP58" s="191"/>
      <c r="EQ58" s="191"/>
      <c r="ER58" s="191"/>
      <c r="ES58" s="191"/>
      <c r="ET58" s="191"/>
      <c r="EU58" s="191"/>
      <c r="EV58" s="191"/>
      <c r="EW58" s="191"/>
      <c r="EX58" s="191"/>
      <c r="EY58" s="191"/>
      <c r="EZ58" s="191"/>
      <c r="FA58" s="191"/>
      <c r="FB58" s="191"/>
      <c r="FC58" s="191"/>
      <c r="FD58" s="191"/>
      <c r="FE58" s="192"/>
    </row>
    <row r="59" spans="1:161" ht="22.5" customHeight="1">
      <c r="A59" s="254" t="s">
        <v>298</v>
      </c>
      <c r="B59" s="255"/>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c r="BV59" s="255"/>
      <c r="BW59" s="255"/>
      <c r="BX59" s="255"/>
      <c r="BY59" s="255"/>
      <c r="BZ59" s="255"/>
      <c r="CA59" s="255"/>
      <c r="CB59" s="255"/>
      <c r="CC59" s="255"/>
      <c r="CD59" s="255"/>
      <c r="CE59" s="255"/>
      <c r="CF59" s="255"/>
      <c r="CG59" s="255"/>
      <c r="CH59" s="255"/>
      <c r="CI59" s="255"/>
      <c r="CJ59" s="189" t="s">
        <v>276</v>
      </c>
      <c r="CK59" s="190"/>
      <c r="CL59" s="190"/>
      <c r="CM59" s="190"/>
      <c r="CN59" s="190"/>
      <c r="CO59" s="190"/>
      <c r="CP59" s="190"/>
      <c r="CQ59" s="190"/>
      <c r="CR59" s="190"/>
      <c r="CS59" s="190" t="s">
        <v>277</v>
      </c>
      <c r="CT59" s="190"/>
      <c r="CU59" s="190"/>
      <c r="CV59" s="190"/>
      <c r="CW59" s="190"/>
      <c r="CX59" s="190"/>
      <c r="CY59" s="190"/>
      <c r="CZ59" s="190"/>
      <c r="DA59" s="190"/>
      <c r="DB59" s="190"/>
      <c r="DC59" s="190"/>
      <c r="DD59" s="190"/>
      <c r="DE59" s="190"/>
      <c r="DF59" s="191"/>
      <c r="DG59" s="191"/>
      <c r="DH59" s="191"/>
      <c r="DI59" s="191"/>
      <c r="DJ59" s="191"/>
      <c r="DK59" s="191"/>
      <c r="DL59" s="191"/>
      <c r="DM59" s="191"/>
      <c r="DN59" s="191"/>
      <c r="DO59" s="191"/>
      <c r="DP59" s="191"/>
      <c r="DQ59" s="191"/>
      <c r="DR59" s="191"/>
      <c r="DS59" s="191"/>
      <c r="DT59" s="191"/>
      <c r="DU59" s="191"/>
      <c r="DV59" s="191"/>
      <c r="DW59" s="191"/>
      <c r="DX59" s="191"/>
      <c r="DY59" s="191"/>
      <c r="DZ59" s="191"/>
      <c r="EA59" s="191"/>
      <c r="EB59" s="191"/>
      <c r="EC59" s="191"/>
      <c r="ED59" s="191"/>
      <c r="EE59" s="191"/>
      <c r="EF59" s="191"/>
      <c r="EG59" s="191"/>
      <c r="EH59" s="191"/>
      <c r="EI59" s="191"/>
      <c r="EJ59" s="191"/>
      <c r="EK59" s="191"/>
      <c r="EL59" s="191"/>
      <c r="EM59" s="191"/>
      <c r="EN59" s="191"/>
      <c r="EO59" s="191"/>
      <c r="EP59" s="191"/>
      <c r="EQ59" s="191"/>
      <c r="ER59" s="191"/>
      <c r="ES59" s="191"/>
      <c r="ET59" s="191"/>
      <c r="EU59" s="191"/>
      <c r="EV59" s="191"/>
      <c r="EW59" s="191"/>
      <c r="EX59" s="191"/>
      <c r="EY59" s="191"/>
      <c r="EZ59" s="191"/>
      <c r="FA59" s="191"/>
      <c r="FB59" s="191"/>
      <c r="FC59" s="191"/>
      <c r="FD59" s="191"/>
      <c r="FE59" s="192"/>
    </row>
    <row r="60" spans="1:161" ht="22.5" customHeight="1">
      <c r="A60" s="254" t="s">
        <v>299</v>
      </c>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c r="BV60" s="255"/>
      <c r="BW60" s="255"/>
      <c r="BX60" s="255"/>
      <c r="BY60" s="255"/>
      <c r="BZ60" s="255"/>
      <c r="CA60" s="255"/>
      <c r="CB60" s="255"/>
      <c r="CC60" s="255"/>
      <c r="CD60" s="255"/>
      <c r="CE60" s="255"/>
      <c r="CF60" s="255"/>
      <c r="CG60" s="255"/>
      <c r="CH60" s="255"/>
      <c r="CI60" s="255"/>
      <c r="CJ60" s="189" t="s">
        <v>278</v>
      </c>
      <c r="CK60" s="190"/>
      <c r="CL60" s="190"/>
      <c r="CM60" s="190"/>
      <c r="CN60" s="190"/>
      <c r="CO60" s="190"/>
      <c r="CP60" s="190"/>
      <c r="CQ60" s="190"/>
      <c r="CR60" s="190"/>
      <c r="CS60" s="190" t="s">
        <v>279</v>
      </c>
      <c r="CT60" s="190"/>
      <c r="CU60" s="190"/>
      <c r="CV60" s="190"/>
      <c r="CW60" s="190"/>
      <c r="CX60" s="190"/>
      <c r="CY60" s="190"/>
      <c r="CZ60" s="190"/>
      <c r="DA60" s="190"/>
      <c r="DB60" s="190"/>
      <c r="DC60" s="190"/>
      <c r="DD60" s="190"/>
      <c r="DE60" s="190"/>
      <c r="DF60" s="191"/>
      <c r="DG60" s="191"/>
      <c r="DH60" s="191"/>
      <c r="DI60" s="191"/>
      <c r="DJ60" s="191"/>
      <c r="DK60" s="191"/>
      <c r="DL60" s="191"/>
      <c r="DM60" s="191"/>
      <c r="DN60" s="191"/>
      <c r="DO60" s="191"/>
      <c r="DP60" s="191"/>
      <c r="DQ60" s="191"/>
      <c r="DR60" s="191"/>
      <c r="DS60" s="191"/>
      <c r="DT60" s="191"/>
      <c r="DU60" s="191"/>
      <c r="DV60" s="191"/>
      <c r="DW60" s="191"/>
      <c r="DX60" s="191"/>
      <c r="DY60" s="191"/>
      <c r="DZ60" s="191"/>
      <c r="EA60" s="191"/>
      <c r="EB60" s="191"/>
      <c r="EC60" s="191"/>
      <c r="ED60" s="191"/>
      <c r="EE60" s="191"/>
      <c r="EF60" s="191"/>
      <c r="EG60" s="191"/>
      <c r="EH60" s="191"/>
      <c r="EI60" s="191"/>
      <c r="EJ60" s="191"/>
      <c r="EK60" s="191"/>
      <c r="EL60" s="191"/>
      <c r="EM60" s="191"/>
      <c r="EN60" s="191"/>
      <c r="EO60" s="191"/>
      <c r="EP60" s="191"/>
      <c r="EQ60" s="191"/>
      <c r="ER60" s="191"/>
      <c r="ES60" s="191"/>
      <c r="ET60" s="191"/>
      <c r="EU60" s="191"/>
      <c r="EV60" s="191"/>
      <c r="EW60" s="191"/>
      <c r="EX60" s="191"/>
      <c r="EY60" s="191"/>
      <c r="EZ60" s="191"/>
      <c r="FA60" s="191"/>
      <c r="FB60" s="191"/>
      <c r="FC60" s="191"/>
      <c r="FD60" s="191"/>
      <c r="FE60" s="192"/>
    </row>
    <row r="61" spans="1:161" s="13" customFormat="1" ht="11.25" customHeight="1">
      <c r="A61" s="248" t="s">
        <v>280</v>
      </c>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c r="AT61" s="249"/>
      <c r="AU61" s="249"/>
      <c r="AV61" s="249"/>
      <c r="AW61" s="249"/>
      <c r="AX61" s="249"/>
      <c r="AY61" s="249"/>
      <c r="AZ61" s="249"/>
      <c r="BA61" s="249"/>
      <c r="BB61" s="249"/>
      <c r="BC61" s="249"/>
      <c r="BD61" s="249"/>
      <c r="BE61" s="249"/>
      <c r="BF61" s="249"/>
      <c r="BG61" s="249"/>
      <c r="BH61" s="249"/>
      <c r="BI61" s="249"/>
      <c r="BJ61" s="249"/>
      <c r="BK61" s="249"/>
      <c r="BL61" s="249"/>
      <c r="BM61" s="249"/>
      <c r="BN61" s="249"/>
      <c r="BO61" s="249"/>
      <c r="BP61" s="249"/>
      <c r="BQ61" s="249"/>
      <c r="BR61" s="249"/>
      <c r="BS61" s="249"/>
      <c r="BT61" s="249"/>
      <c r="BU61" s="249"/>
      <c r="BV61" s="249"/>
      <c r="BW61" s="249"/>
      <c r="BX61" s="249"/>
      <c r="BY61" s="249"/>
      <c r="BZ61" s="249"/>
      <c r="CA61" s="249"/>
      <c r="CB61" s="249"/>
      <c r="CC61" s="249"/>
      <c r="CD61" s="249"/>
      <c r="CE61" s="249"/>
      <c r="CF61" s="249"/>
      <c r="CG61" s="249"/>
      <c r="CH61" s="249"/>
      <c r="CI61" s="249"/>
      <c r="CJ61" s="189" t="s">
        <v>281</v>
      </c>
      <c r="CK61" s="190"/>
      <c r="CL61" s="190"/>
      <c r="CM61" s="190"/>
      <c r="CN61" s="190"/>
      <c r="CO61" s="190"/>
      <c r="CP61" s="190"/>
      <c r="CQ61" s="190"/>
      <c r="CR61" s="190"/>
      <c r="CS61" s="190" t="s">
        <v>282</v>
      </c>
      <c r="CT61" s="190"/>
      <c r="CU61" s="190"/>
      <c r="CV61" s="190"/>
      <c r="CW61" s="190"/>
      <c r="CX61" s="190"/>
      <c r="CY61" s="190"/>
      <c r="CZ61" s="190"/>
      <c r="DA61" s="190"/>
      <c r="DB61" s="190"/>
      <c r="DC61" s="190"/>
      <c r="DD61" s="190"/>
      <c r="DE61" s="190"/>
      <c r="DF61" s="188"/>
      <c r="DG61" s="188"/>
      <c r="DH61" s="188"/>
      <c r="DI61" s="188"/>
      <c r="DJ61" s="188"/>
      <c r="DK61" s="188"/>
      <c r="DL61" s="188"/>
      <c r="DM61" s="188"/>
      <c r="DN61" s="188"/>
      <c r="DO61" s="188"/>
      <c r="DP61" s="188"/>
      <c r="DQ61" s="188"/>
      <c r="DR61" s="188"/>
      <c r="DS61" s="188"/>
      <c r="DT61" s="188"/>
      <c r="DU61" s="188"/>
      <c r="DV61" s="188"/>
      <c r="DW61" s="188"/>
      <c r="DX61" s="188"/>
      <c r="DY61" s="188"/>
      <c r="DZ61" s="188"/>
      <c r="EA61" s="188"/>
      <c r="EB61" s="188"/>
      <c r="EC61" s="188"/>
      <c r="ED61" s="188"/>
      <c r="EE61" s="188"/>
      <c r="EF61" s="188"/>
      <c r="EG61" s="188"/>
      <c r="EH61" s="188"/>
      <c r="EI61" s="188"/>
      <c r="EJ61" s="188"/>
      <c r="EK61" s="188"/>
      <c r="EL61" s="188"/>
      <c r="EM61" s="188"/>
      <c r="EN61" s="188"/>
      <c r="EO61" s="188"/>
      <c r="EP61" s="188"/>
      <c r="EQ61" s="188"/>
      <c r="ER61" s="188"/>
      <c r="ES61" s="191"/>
      <c r="ET61" s="191"/>
      <c r="EU61" s="191"/>
      <c r="EV61" s="191"/>
      <c r="EW61" s="191"/>
      <c r="EX61" s="191"/>
      <c r="EY61" s="191"/>
      <c r="EZ61" s="191"/>
      <c r="FA61" s="191"/>
      <c r="FB61" s="191"/>
      <c r="FC61" s="191"/>
      <c r="FD61" s="191"/>
      <c r="FE61" s="192"/>
    </row>
    <row r="62" spans="1:161" ht="11.25" customHeight="1">
      <c r="A62" s="244" t="s">
        <v>283</v>
      </c>
      <c r="B62" s="245"/>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5"/>
      <c r="AP62" s="245"/>
      <c r="AQ62" s="245"/>
      <c r="AR62" s="245"/>
      <c r="AS62" s="245"/>
      <c r="AT62" s="245"/>
      <c r="AU62" s="245"/>
      <c r="AV62" s="245"/>
      <c r="AW62" s="245"/>
      <c r="AX62" s="245"/>
      <c r="AY62" s="245"/>
      <c r="AZ62" s="245"/>
      <c r="BA62" s="245"/>
      <c r="BB62" s="245"/>
      <c r="BC62" s="245"/>
      <c r="BD62" s="245"/>
      <c r="BE62" s="245"/>
      <c r="BF62" s="245"/>
      <c r="BG62" s="245"/>
      <c r="BH62" s="245"/>
      <c r="BI62" s="245"/>
      <c r="BJ62" s="245"/>
      <c r="BK62" s="245"/>
      <c r="BL62" s="245"/>
      <c r="BM62" s="245"/>
      <c r="BN62" s="245"/>
      <c r="BO62" s="245"/>
      <c r="BP62" s="245"/>
      <c r="BQ62" s="245"/>
      <c r="BR62" s="245"/>
      <c r="BS62" s="245"/>
      <c r="BT62" s="245"/>
      <c r="BU62" s="245"/>
      <c r="BV62" s="245"/>
      <c r="BW62" s="245"/>
      <c r="BX62" s="245"/>
      <c r="BY62" s="245"/>
      <c r="BZ62" s="245"/>
      <c r="CA62" s="245"/>
      <c r="CB62" s="245"/>
      <c r="CC62" s="245"/>
      <c r="CD62" s="245"/>
      <c r="CE62" s="245"/>
      <c r="CF62" s="245"/>
      <c r="CG62" s="245"/>
      <c r="CH62" s="245"/>
      <c r="CI62" s="245"/>
      <c r="CJ62" s="189" t="s">
        <v>284</v>
      </c>
      <c r="CK62" s="190"/>
      <c r="CL62" s="190"/>
      <c r="CM62" s="190"/>
      <c r="CN62" s="190"/>
      <c r="CO62" s="190"/>
      <c r="CP62" s="190"/>
      <c r="CQ62" s="190"/>
      <c r="CR62" s="190"/>
      <c r="CS62" s="190" t="s">
        <v>112</v>
      </c>
      <c r="CT62" s="190"/>
      <c r="CU62" s="190"/>
      <c r="CV62" s="190"/>
      <c r="CW62" s="190"/>
      <c r="CX62" s="190"/>
      <c r="CY62" s="190"/>
      <c r="CZ62" s="190"/>
      <c r="DA62" s="190"/>
      <c r="DB62" s="190"/>
      <c r="DC62" s="190"/>
      <c r="DD62" s="190"/>
      <c r="DE62" s="190"/>
      <c r="DF62" s="188"/>
      <c r="DG62" s="188"/>
      <c r="DH62" s="188"/>
      <c r="DI62" s="188"/>
      <c r="DJ62" s="188"/>
      <c r="DK62" s="188"/>
      <c r="DL62" s="188"/>
      <c r="DM62" s="188"/>
      <c r="DN62" s="188"/>
      <c r="DO62" s="188"/>
      <c r="DP62" s="188"/>
      <c r="DQ62" s="188"/>
      <c r="DR62" s="188"/>
      <c r="DS62" s="188"/>
      <c r="DT62" s="188"/>
      <c r="DU62" s="188"/>
      <c r="DV62" s="188"/>
      <c r="DW62" s="188"/>
      <c r="DX62" s="188"/>
      <c r="DY62" s="188"/>
      <c r="DZ62" s="188"/>
      <c r="EA62" s="188"/>
      <c r="EB62" s="188"/>
      <c r="EC62" s="188"/>
      <c r="ED62" s="188"/>
      <c r="EE62" s="188"/>
      <c r="EF62" s="188"/>
      <c r="EG62" s="188"/>
      <c r="EH62" s="188"/>
      <c r="EI62" s="188"/>
      <c r="EJ62" s="188"/>
      <c r="EK62" s="188"/>
      <c r="EL62" s="188"/>
      <c r="EM62" s="188"/>
      <c r="EN62" s="188"/>
      <c r="EO62" s="188"/>
      <c r="EP62" s="188"/>
      <c r="EQ62" s="188"/>
      <c r="ER62" s="188"/>
      <c r="ES62" s="191"/>
      <c r="ET62" s="191"/>
      <c r="EU62" s="191"/>
      <c r="EV62" s="191"/>
      <c r="EW62" s="191"/>
      <c r="EX62" s="191"/>
      <c r="EY62" s="191"/>
      <c r="EZ62" s="191"/>
      <c r="FA62" s="191"/>
      <c r="FB62" s="191"/>
      <c r="FC62" s="191"/>
      <c r="FD62" s="191"/>
      <c r="FE62" s="192"/>
    </row>
    <row r="63" spans="1:161" ht="22.5" customHeight="1">
      <c r="A63" s="251" t="s">
        <v>295</v>
      </c>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c r="AV63" s="252"/>
      <c r="AW63" s="252"/>
      <c r="AX63" s="252"/>
      <c r="AY63" s="252"/>
      <c r="AZ63" s="252"/>
      <c r="BA63" s="252"/>
      <c r="BB63" s="252"/>
      <c r="BC63" s="252"/>
      <c r="BD63" s="252"/>
      <c r="BE63" s="252"/>
      <c r="BF63" s="252"/>
      <c r="BG63" s="252"/>
      <c r="BH63" s="252"/>
      <c r="BI63" s="252"/>
      <c r="BJ63" s="252"/>
      <c r="BK63" s="252"/>
      <c r="BL63" s="252"/>
      <c r="BM63" s="252"/>
      <c r="BN63" s="252"/>
      <c r="BO63" s="252"/>
      <c r="BP63" s="252"/>
      <c r="BQ63" s="252"/>
      <c r="BR63" s="252"/>
      <c r="BS63" s="252"/>
      <c r="BT63" s="252"/>
      <c r="BU63" s="252"/>
      <c r="BV63" s="252"/>
      <c r="BW63" s="252"/>
      <c r="BX63" s="252"/>
      <c r="BY63" s="252"/>
      <c r="BZ63" s="252"/>
      <c r="CA63" s="252"/>
      <c r="CB63" s="252"/>
      <c r="CC63" s="252"/>
      <c r="CD63" s="252"/>
      <c r="CE63" s="252"/>
      <c r="CF63" s="252"/>
      <c r="CG63" s="252"/>
      <c r="CH63" s="252"/>
      <c r="CI63" s="253"/>
      <c r="CJ63" s="189" t="s">
        <v>285</v>
      </c>
      <c r="CK63" s="190"/>
      <c r="CL63" s="190"/>
      <c r="CM63" s="190"/>
      <c r="CN63" s="190"/>
      <c r="CO63" s="190"/>
      <c r="CP63" s="190"/>
      <c r="CQ63" s="190"/>
      <c r="CR63" s="190"/>
      <c r="CS63" s="190" t="s">
        <v>132</v>
      </c>
      <c r="CT63" s="190"/>
      <c r="CU63" s="190"/>
      <c r="CV63" s="190"/>
      <c r="CW63" s="190"/>
      <c r="CX63" s="190"/>
      <c r="CY63" s="190"/>
      <c r="CZ63" s="190"/>
      <c r="DA63" s="190"/>
      <c r="DB63" s="190"/>
      <c r="DC63" s="190"/>
      <c r="DD63" s="190"/>
      <c r="DE63" s="190"/>
      <c r="DF63" s="188"/>
      <c r="DG63" s="188"/>
      <c r="DH63" s="188"/>
      <c r="DI63" s="188"/>
      <c r="DJ63" s="188"/>
      <c r="DK63" s="188"/>
      <c r="DL63" s="188"/>
      <c r="DM63" s="188"/>
      <c r="DN63" s="188"/>
      <c r="DO63" s="188"/>
      <c r="DP63" s="188"/>
      <c r="DQ63" s="188"/>
      <c r="DR63" s="188"/>
      <c r="DS63" s="188"/>
      <c r="DT63" s="188"/>
      <c r="DU63" s="188"/>
      <c r="DV63" s="188"/>
      <c r="DW63" s="188"/>
      <c r="DX63" s="188"/>
      <c r="DY63" s="188"/>
      <c r="DZ63" s="188"/>
      <c r="EA63" s="188"/>
      <c r="EB63" s="188"/>
      <c r="EC63" s="188"/>
      <c r="ED63" s="188"/>
      <c r="EE63" s="188"/>
      <c r="EF63" s="188"/>
      <c r="EG63" s="188"/>
      <c r="EH63" s="188"/>
      <c r="EI63" s="188"/>
      <c r="EJ63" s="188"/>
      <c r="EK63" s="188"/>
      <c r="EL63" s="188"/>
      <c r="EM63" s="188"/>
      <c r="EN63" s="188"/>
      <c r="EO63" s="188"/>
      <c r="EP63" s="188"/>
      <c r="EQ63" s="188"/>
      <c r="ER63" s="188"/>
      <c r="ES63" s="191" t="s">
        <v>112</v>
      </c>
      <c r="ET63" s="191"/>
      <c r="EU63" s="191"/>
      <c r="EV63" s="191"/>
      <c r="EW63" s="191"/>
      <c r="EX63" s="191"/>
      <c r="EY63" s="191"/>
      <c r="EZ63" s="191"/>
      <c r="FA63" s="191"/>
      <c r="FB63" s="191"/>
      <c r="FC63" s="191"/>
      <c r="FD63" s="191"/>
      <c r="FE63" s="192"/>
    </row>
    <row r="64" spans="1:161" ht="11.25" customHeight="1">
      <c r="A64" s="243" t="s">
        <v>286</v>
      </c>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42"/>
      <c r="BR64" s="242"/>
      <c r="BS64" s="242"/>
      <c r="BT64" s="242"/>
      <c r="BU64" s="242"/>
      <c r="BV64" s="242"/>
      <c r="BW64" s="242"/>
      <c r="BX64" s="242"/>
      <c r="BY64" s="242"/>
      <c r="BZ64" s="242"/>
      <c r="CA64" s="242"/>
      <c r="CB64" s="242"/>
      <c r="CC64" s="242"/>
      <c r="CD64" s="242"/>
      <c r="CE64" s="242"/>
      <c r="CF64" s="242"/>
      <c r="CG64" s="242"/>
      <c r="CH64" s="242"/>
      <c r="CI64" s="275"/>
      <c r="CJ64" s="189" t="s">
        <v>287</v>
      </c>
      <c r="CK64" s="190"/>
      <c r="CL64" s="190"/>
      <c r="CM64" s="190"/>
      <c r="CN64" s="190"/>
      <c r="CO64" s="190"/>
      <c r="CP64" s="190"/>
      <c r="CQ64" s="190"/>
      <c r="CR64" s="190"/>
      <c r="CS64" s="190" t="s">
        <v>132</v>
      </c>
      <c r="CT64" s="190"/>
      <c r="CU64" s="190"/>
      <c r="CV64" s="190"/>
      <c r="CW64" s="190"/>
      <c r="CX64" s="190"/>
      <c r="CY64" s="190"/>
      <c r="CZ64" s="190"/>
      <c r="DA64" s="190"/>
      <c r="DB64" s="190"/>
      <c r="DC64" s="190"/>
      <c r="DD64" s="190"/>
      <c r="DE64" s="190"/>
      <c r="DF64" s="188"/>
      <c r="DG64" s="188"/>
      <c r="DH64" s="188"/>
      <c r="DI64" s="188"/>
      <c r="DJ64" s="188"/>
      <c r="DK64" s="188"/>
      <c r="DL64" s="188"/>
      <c r="DM64" s="188"/>
      <c r="DN64" s="188"/>
      <c r="DO64" s="188"/>
      <c r="DP64" s="188"/>
      <c r="DQ64" s="188"/>
      <c r="DR64" s="188"/>
      <c r="DS64" s="188"/>
      <c r="DT64" s="188"/>
      <c r="DU64" s="188"/>
      <c r="DV64" s="188"/>
      <c r="DW64" s="188"/>
      <c r="DX64" s="188"/>
      <c r="DY64" s="188"/>
      <c r="DZ64" s="188"/>
      <c r="EA64" s="188"/>
      <c r="EB64" s="188"/>
      <c r="EC64" s="188"/>
      <c r="ED64" s="188"/>
      <c r="EE64" s="188"/>
      <c r="EF64" s="188"/>
      <c r="EG64" s="188"/>
      <c r="EH64" s="188"/>
      <c r="EI64" s="188"/>
      <c r="EJ64" s="188"/>
      <c r="EK64" s="188"/>
      <c r="EL64" s="188"/>
      <c r="EM64" s="188"/>
      <c r="EN64" s="188"/>
      <c r="EO64" s="188"/>
      <c r="EP64" s="188"/>
      <c r="EQ64" s="188"/>
      <c r="ER64" s="188"/>
      <c r="ES64" s="191"/>
      <c r="ET64" s="191"/>
      <c r="EU64" s="191"/>
      <c r="EV64" s="191"/>
      <c r="EW64" s="191"/>
      <c r="EX64" s="191"/>
      <c r="EY64" s="191"/>
      <c r="EZ64" s="191"/>
      <c r="FA64" s="191"/>
      <c r="FB64" s="191"/>
      <c r="FC64" s="191"/>
      <c r="FD64" s="191"/>
      <c r="FE64" s="192"/>
    </row>
    <row r="65" spans="1:161" ht="11.25" customHeight="1">
      <c r="A65" s="243" t="s">
        <v>288</v>
      </c>
      <c r="B65" s="242"/>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2"/>
      <c r="BD65" s="242"/>
      <c r="BE65" s="242"/>
      <c r="BF65" s="242"/>
      <c r="BG65" s="242"/>
      <c r="BH65" s="242"/>
      <c r="BI65" s="242"/>
      <c r="BJ65" s="242"/>
      <c r="BK65" s="242"/>
      <c r="BL65" s="242"/>
      <c r="BM65" s="242"/>
      <c r="BN65" s="242"/>
      <c r="BO65" s="242"/>
      <c r="BP65" s="242"/>
      <c r="BQ65" s="242"/>
      <c r="BR65" s="242"/>
      <c r="BS65" s="242"/>
      <c r="BT65" s="242"/>
      <c r="BU65" s="242"/>
      <c r="BV65" s="242"/>
      <c r="BW65" s="242"/>
      <c r="BX65" s="242"/>
      <c r="BY65" s="242"/>
      <c r="BZ65" s="242"/>
      <c r="CA65" s="242"/>
      <c r="CB65" s="242"/>
      <c r="CC65" s="242"/>
      <c r="CD65" s="242"/>
      <c r="CE65" s="242"/>
      <c r="CF65" s="242"/>
      <c r="CG65" s="242"/>
      <c r="CH65" s="242"/>
      <c r="CI65" s="242"/>
      <c r="CJ65" s="189" t="s">
        <v>289</v>
      </c>
      <c r="CK65" s="190"/>
      <c r="CL65" s="190"/>
      <c r="CM65" s="190"/>
      <c r="CN65" s="190"/>
      <c r="CO65" s="190"/>
      <c r="CP65" s="190"/>
      <c r="CQ65" s="190"/>
      <c r="CR65" s="190"/>
      <c r="CS65" s="190" t="s">
        <v>290</v>
      </c>
      <c r="CT65" s="190"/>
      <c r="CU65" s="190"/>
      <c r="CV65" s="190"/>
      <c r="CW65" s="190"/>
      <c r="CX65" s="190"/>
      <c r="CY65" s="190"/>
      <c r="CZ65" s="190"/>
      <c r="DA65" s="190"/>
      <c r="DB65" s="190"/>
      <c r="DC65" s="190"/>
      <c r="DD65" s="190"/>
      <c r="DE65" s="190"/>
      <c r="DF65" s="188"/>
      <c r="DG65" s="188"/>
      <c r="DH65" s="188"/>
      <c r="DI65" s="188"/>
      <c r="DJ65" s="188"/>
      <c r="DK65" s="188"/>
      <c r="DL65" s="188"/>
      <c r="DM65" s="188"/>
      <c r="DN65" s="188"/>
      <c r="DO65" s="188"/>
      <c r="DP65" s="188"/>
      <c r="DQ65" s="188"/>
      <c r="DR65" s="188"/>
      <c r="DS65" s="188"/>
      <c r="DT65" s="188"/>
      <c r="DU65" s="188"/>
      <c r="DV65" s="188"/>
      <c r="DW65" s="188"/>
      <c r="DX65" s="188"/>
      <c r="DY65" s="188"/>
      <c r="DZ65" s="188"/>
      <c r="EA65" s="188"/>
      <c r="EB65" s="188"/>
      <c r="EC65" s="188"/>
      <c r="ED65" s="188"/>
      <c r="EE65" s="188"/>
      <c r="EF65" s="188"/>
      <c r="EG65" s="188"/>
      <c r="EH65" s="188"/>
      <c r="EI65" s="188"/>
      <c r="EJ65" s="188"/>
      <c r="EK65" s="188"/>
      <c r="EL65" s="188"/>
      <c r="EM65" s="188"/>
      <c r="EN65" s="188"/>
      <c r="EO65" s="188"/>
      <c r="EP65" s="188"/>
      <c r="EQ65" s="188"/>
      <c r="ER65" s="188"/>
      <c r="ES65" s="191"/>
      <c r="ET65" s="191"/>
      <c r="EU65" s="191"/>
      <c r="EV65" s="191"/>
      <c r="EW65" s="191"/>
      <c r="EX65" s="191"/>
      <c r="EY65" s="191"/>
      <c r="EZ65" s="191"/>
      <c r="FA65" s="191"/>
      <c r="FB65" s="191"/>
      <c r="FC65" s="191"/>
      <c r="FD65" s="191"/>
      <c r="FE65" s="192"/>
    </row>
    <row r="66" spans="1:161" ht="11.25" customHeight="1">
      <c r="A66" s="243" t="s">
        <v>291</v>
      </c>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2"/>
      <c r="AZ66" s="242"/>
      <c r="BA66" s="242"/>
      <c r="BB66" s="242"/>
      <c r="BC66" s="242"/>
      <c r="BD66" s="242"/>
      <c r="BE66" s="242"/>
      <c r="BF66" s="242"/>
      <c r="BG66" s="242"/>
      <c r="BH66" s="242"/>
      <c r="BI66" s="242"/>
      <c r="BJ66" s="242"/>
      <c r="BK66" s="242"/>
      <c r="BL66" s="242"/>
      <c r="BM66" s="242"/>
      <c r="BN66" s="242"/>
      <c r="BO66" s="242"/>
      <c r="BP66" s="242"/>
      <c r="BQ66" s="242"/>
      <c r="BR66" s="242"/>
      <c r="BS66" s="242"/>
      <c r="BT66" s="242"/>
      <c r="BU66" s="242"/>
      <c r="BV66" s="242"/>
      <c r="BW66" s="242"/>
      <c r="BX66" s="242"/>
      <c r="BY66" s="242"/>
      <c r="BZ66" s="242"/>
      <c r="CA66" s="242"/>
      <c r="CB66" s="242"/>
      <c r="CC66" s="242"/>
      <c r="CD66" s="242"/>
      <c r="CE66" s="242"/>
      <c r="CF66" s="242"/>
      <c r="CG66" s="242"/>
      <c r="CH66" s="242"/>
      <c r="CI66" s="242"/>
      <c r="CJ66" s="189" t="s">
        <v>292</v>
      </c>
      <c r="CK66" s="190"/>
      <c r="CL66" s="190"/>
      <c r="CM66" s="190"/>
      <c r="CN66" s="190"/>
      <c r="CO66" s="190"/>
      <c r="CP66" s="190"/>
      <c r="CQ66" s="190"/>
      <c r="CR66" s="190"/>
      <c r="CS66" s="190" t="s">
        <v>293</v>
      </c>
      <c r="CT66" s="190"/>
      <c r="CU66" s="190"/>
      <c r="CV66" s="190"/>
      <c r="CW66" s="190"/>
      <c r="CX66" s="190"/>
      <c r="CY66" s="190"/>
      <c r="CZ66" s="190"/>
      <c r="DA66" s="190"/>
      <c r="DB66" s="190"/>
      <c r="DC66" s="190"/>
      <c r="DD66" s="190"/>
      <c r="DE66" s="190"/>
      <c r="DF66" s="188"/>
      <c r="DG66" s="188"/>
      <c r="DH66" s="188"/>
      <c r="DI66" s="188"/>
      <c r="DJ66" s="188"/>
      <c r="DK66" s="188"/>
      <c r="DL66" s="188"/>
      <c r="DM66" s="188"/>
      <c r="DN66" s="188"/>
      <c r="DO66" s="188"/>
      <c r="DP66" s="188"/>
      <c r="DQ66" s="188"/>
      <c r="DR66" s="188"/>
      <c r="DS66" s="188"/>
      <c r="DT66" s="188"/>
      <c r="DU66" s="188"/>
      <c r="DV66" s="188"/>
      <c r="DW66" s="188"/>
      <c r="DX66" s="188"/>
      <c r="DY66" s="188"/>
      <c r="DZ66" s="188"/>
      <c r="EA66" s="188"/>
      <c r="EB66" s="188"/>
      <c r="EC66" s="188"/>
      <c r="ED66" s="188"/>
      <c r="EE66" s="188"/>
      <c r="EF66" s="188"/>
      <c r="EG66" s="188"/>
      <c r="EH66" s="188"/>
      <c r="EI66" s="188"/>
      <c r="EJ66" s="188"/>
      <c r="EK66" s="188"/>
      <c r="EL66" s="188"/>
      <c r="EM66" s="188"/>
      <c r="EN66" s="188"/>
      <c r="EO66" s="188"/>
      <c r="EP66" s="188"/>
      <c r="EQ66" s="188"/>
      <c r="ER66" s="188"/>
      <c r="ES66" s="191"/>
      <c r="ET66" s="191"/>
      <c r="EU66" s="191"/>
      <c r="EV66" s="191"/>
      <c r="EW66" s="191"/>
      <c r="EX66" s="191"/>
      <c r="EY66" s="191"/>
      <c r="EZ66" s="191"/>
      <c r="FA66" s="191"/>
      <c r="FB66" s="191"/>
      <c r="FC66" s="191"/>
      <c r="FD66" s="191"/>
      <c r="FE66" s="192"/>
    </row>
    <row r="67" spans="1:161" ht="11.25" customHeight="1">
      <c r="A67" s="221" t="s">
        <v>294</v>
      </c>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221"/>
      <c r="BL67" s="221"/>
      <c r="BM67" s="221"/>
      <c r="BN67" s="221"/>
      <c r="BO67" s="221"/>
      <c r="BP67" s="221"/>
      <c r="BQ67" s="221"/>
      <c r="BR67" s="221"/>
      <c r="BS67" s="221"/>
      <c r="BT67" s="221"/>
      <c r="BU67" s="221"/>
      <c r="BV67" s="221"/>
      <c r="BW67" s="221"/>
      <c r="BX67" s="221"/>
      <c r="BY67" s="221"/>
      <c r="BZ67" s="221"/>
      <c r="CA67" s="221"/>
      <c r="CB67" s="221"/>
      <c r="CC67" s="221"/>
      <c r="CD67" s="221"/>
      <c r="CE67" s="221"/>
      <c r="CF67" s="221"/>
      <c r="CG67" s="221"/>
      <c r="CH67" s="221"/>
      <c r="CI67" s="221"/>
      <c r="CJ67" s="222" t="s">
        <v>133</v>
      </c>
      <c r="CK67" s="223"/>
      <c r="CL67" s="223"/>
      <c r="CM67" s="223"/>
      <c r="CN67" s="223"/>
      <c r="CO67" s="223"/>
      <c r="CP67" s="223"/>
      <c r="CQ67" s="223"/>
      <c r="CR67" s="223"/>
      <c r="CS67" s="223" t="s">
        <v>112</v>
      </c>
      <c r="CT67" s="223"/>
      <c r="CU67" s="223"/>
      <c r="CV67" s="223"/>
      <c r="CW67" s="223"/>
      <c r="CX67" s="223"/>
      <c r="CY67" s="223"/>
      <c r="CZ67" s="223"/>
      <c r="DA67" s="223"/>
      <c r="DB67" s="223"/>
      <c r="DC67" s="223"/>
      <c r="DD67" s="223"/>
      <c r="DE67" s="223"/>
      <c r="DF67" s="188">
        <f>DF68+DF82+DF88+DF92+DF99+DF102</f>
        <v>35552173.129999995</v>
      </c>
      <c r="DG67" s="188"/>
      <c r="DH67" s="188"/>
      <c r="DI67" s="188"/>
      <c r="DJ67" s="188"/>
      <c r="DK67" s="188"/>
      <c r="DL67" s="188"/>
      <c r="DM67" s="188"/>
      <c r="DN67" s="188"/>
      <c r="DO67" s="188"/>
      <c r="DP67" s="188"/>
      <c r="DQ67" s="188"/>
      <c r="DR67" s="188"/>
      <c r="DS67" s="188">
        <f>DS68+DS82+DS88+DS92+DS99+DS102</f>
        <v>30469209.93</v>
      </c>
      <c r="DT67" s="188"/>
      <c r="DU67" s="188"/>
      <c r="DV67" s="188"/>
      <c r="DW67" s="188"/>
      <c r="DX67" s="188"/>
      <c r="DY67" s="188"/>
      <c r="DZ67" s="188"/>
      <c r="EA67" s="188"/>
      <c r="EB67" s="188"/>
      <c r="EC67" s="188"/>
      <c r="ED67" s="188"/>
      <c r="EE67" s="188"/>
      <c r="EF67" s="188">
        <f>EF68+EF82+EF88+EF92+EF99+EF102</f>
        <v>31456504.680000003</v>
      </c>
      <c r="EG67" s="188"/>
      <c r="EH67" s="188"/>
      <c r="EI67" s="188"/>
      <c r="EJ67" s="188"/>
      <c r="EK67" s="188"/>
      <c r="EL67" s="188"/>
      <c r="EM67" s="188"/>
      <c r="EN67" s="188"/>
      <c r="EO67" s="188"/>
      <c r="EP67" s="188"/>
      <c r="EQ67" s="188"/>
      <c r="ER67" s="188"/>
      <c r="ES67" s="191"/>
      <c r="ET67" s="191"/>
      <c r="EU67" s="191"/>
      <c r="EV67" s="191"/>
      <c r="EW67" s="191"/>
      <c r="EX67" s="191"/>
      <c r="EY67" s="191"/>
      <c r="EZ67" s="191"/>
      <c r="FA67" s="191"/>
      <c r="FB67" s="191"/>
      <c r="FC67" s="191"/>
      <c r="FD67" s="191"/>
      <c r="FE67" s="192"/>
    </row>
    <row r="68" spans="1:161" ht="22.5" customHeight="1">
      <c r="A68" s="256" t="s">
        <v>134</v>
      </c>
      <c r="B68" s="257"/>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189" t="s">
        <v>135</v>
      </c>
      <c r="CK68" s="190"/>
      <c r="CL68" s="190"/>
      <c r="CM68" s="190"/>
      <c r="CN68" s="190"/>
      <c r="CO68" s="190"/>
      <c r="CP68" s="190"/>
      <c r="CQ68" s="190"/>
      <c r="CR68" s="190"/>
      <c r="CS68" s="190" t="s">
        <v>112</v>
      </c>
      <c r="CT68" s="190"/>
      <c r="CU68" s="190"/>
      <c r="CV68" s="190"/>
      <c r="CW68" s="190"/>
      <c r="CX68" s="190"/>
      <c r="CY68" s="190"/>
      <c r="CZ68" s="190"/>
      <c r="DA68" s="190"/>
      <c r="DB68" s="190"/>
      <c r="DC68" s="190"/>
      <c r="DD68" s="190"/>
      <c r="DE68" s="190"/>
      <c r="DF68" s="188">
        <f>DF69+DF70+DF71+DF72+DF73+DF74+DF75+DF76</f>
        <v>21710179.77</v>
      </c>
      <c r="DG68" s="188"/>
      <c r="DH68" s="188"/>
      <c r="DI68" s="188"/>
      <c r="DJ68" s="188"/>
      <c r="DK68" s="188"/>
      <c r="DL68" s="188"/>
      <c r="DM68" s="188"/>
      <c r="DN68" s="188"/>
      <c r="DO68" s="188"/>
      <c r="DP68" s="188"/>
      <c r="DQ68" s="188"/>
      <c r="DR68" s="188"/>
      <c r="DS68" s="188">
        <f>DS69+DS70+DS71+DS72+DS73+DS74+DS75+DS76</f>
        <v>20478444.11</v>
      </c>
      <c r="DT68" s="188"/>
      <c r="DU68" s="188"/>
      <c r="DV68" s="188"/>
      <c r="DW68" s="188"/>
      <c r="DX68" s="188"/>
      <c r="DY68" s="188"/>
      <c r="DZ68" s="188"/>
      <c r="EA68" s="188"/>
      <c r="EB68" s="188"/>
      <c r="EC68" s="188"/>
      <c r="ED68" s="188"/>
      <c r="EE68" s="188"/>
      <c r="EF68" s="188">
        <f>EF69+EF70+EF71+EF72+EF73+EF74+EF75+EF76</f>
        <v>21428961.8</v>
      </c>
      <c r="EG68" s="188"/>
      <c r="EH68" s="188"/>
      <c r="EI68" s="188"/>
      <c r="EJ68" s="188"/>
      <c r="EK68" s="188"/>
      <c r="EL68" s="188"/>
      <c r="EM68" s="188"/>
      <c r="EN68" s="188"/>
      <c r="EO68" s="188"/>
      <c r="EP68" s="188"/>
      <c r="EQ68" s="188"/>
      <c r="ER68" s="188"/>
      <c r="ES68" s="258" t="s">
        <v>112</v>
      </c>
      <c r="ET68" s="258"/>
      <c r="EU68" s="258"/>
      <c r="EV68" s="258"/>
      <c r="EW68" s="258"/>
      <c r="EX68" s="258"/>
      <c r="EY68" s="258"/>
      <c r="EZ68" s="258"/>
      <c r="FA68" s="258"/>
      <c r="FB68" s="258"/>
      <c r="FC68" s="258"/>
      <c r="FD68" s="258"/>
      <c r="FE68" s="259"/>
    </row>
    <row r="69" spans="1:162" ht="22.5" customHeight="1">
      <c r="A69" s="251" t="s">
        <v>136</v>
      </c>
      <c r="B69" s="252"/>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c r="AV69" s="252"/>
      <c r="AW69" s="252"/>
      <c r="AX69" s="252"/>
      <c r="AY69" s="252"/>
      <c r="AZ69" s="252"/>
      <c r="BA69" s="252"/>
      <c r="BB69" s="252"/>
      <c r="BC69" s="252"/>
      <c r="BD69" s="252"/>
      <c r="BE69" s="252"/>
      <c r="BF69" s="252"/>
      <c r="BG69" s="252"/>
      <c r="BH69" s="252"/>
      <c r="BI69" s="252"/>
      <c r="BJ69" s="252"/>
      <c r="BK69" s="252"/>
      <c r="BL69" s="252"/>
      <c r="BM69" s="252"/>
      <c r="BN69" s="252"/>
      <c r="BO69" s="252"/>
      <c r="BP69" s="252"/>
      <c r="BQ69" s="252"/>
      <c r="BR69" s="252"/>
      <c r="BS69" s="252"/>
      <c r="BT69" s="252"/>
      <c r="BU69" s="252"/>
      <c r="BV69" s="252"/>
      <c r="BW69" s="252"/>
      <c r="BX69" s="252"/>
      <c r="BY69" s="252"/>
      <c r="BZ69" s="252"/>
      <c r="CA69" s="252"/>
      <c r="CB69" s="252"/>
      <c r="CC69" s="252"/>
      <c r="CD69" s="252"/>
      <c r="CE69" s="252"/>
      <c r="CF69" s="252"/>
      <c r="CG69" s="252"/>
      <c r="CH69" s="252"/>
      <c r="CI69" s="252"/>
      <c r="CJ69" s="189" t="s">
        <v>137</v>
      </c>
      <c r="CK69" s="190"/>
      <c r="CL69" s="190"/>
      <c r="CM69" s="190"/>
      <c r="CN69" s="190"/>
      <c r="CO69" s="190"/>
      <c r="CP69" s="190"/>
      <c r="CQ69" s="190"/>
      <c r="CR69" s="190"/>
      <c r="CS69" s="190" t="s">
        <v>138</v>
      </c>
      <c r="CT69" s="190"/>
      <c r="CU69" s="190"/>
      <c r="CV69" s="190"/>
      <c r="CW69" s="190"/>
      <c r="CX69" s="190"/>
      <c r="CY69" s="190"/>
      <c r="CZ69" s="190"/>
      <c r="DA69" s="190"/>
      <c r="DB69" s="190"/>
      <c r="DC69" s="190"/>
      <c r="DD69" s="190"/>
      <c r="DE69" s="190"/>
      <c r="DF69" s="188">
        <f>'обоснование местн'!E18+'обоснование край'!E13+'обоснование внебюджет'!E12+' ВНЕБЮДЖЕТ ГРАНТЫ 2022'!E12</f>
        <v>16658541.85</v>
      </c>
      <c r="DG69" s="188"/>
      <c r="DH69" s="188"/>
      <c r="DI69" s="188"/>
      <c r="DJ69" s="188"/>
      <c r="DK69" s="188"/>
      <c r="DL69" s="188"/>
      <c r="DM69" s="188"/>
      <c r="DN69" s="188"/>
      <c r="DO69" s="188"/>
      <c r="DP69" s="188"/>
      <c r="DQ69" s="188"/>
      <c r="DR69" s="188"/>
      <c r="DS69" s="188">
        <f>338891.82+3574100.42+11815479</f>
        <v>15728471.24</v>
      </c>
      <c r="DT69" s="188"/>
      <c r="DU69" s="188"/>
      <c r="DV69" s="188"/>
      <c r="DW69" s="188"/>
      <c r="DX69" s="188"/>
      <c r="DY69" s="188"/>
      <c r="DZ69" s="188"/>
      <c r="EA69" s="188"/>
      <c r="EB69" s="188"/>
      <c r="EC69" s="188"/>
      <c r="ED69" s="188"/>
      <c r="EE69" s="188"/>
      <c r="EF69" s="188">
        <f>338891.82+3600175.49+12519448</f>
        <v>16458515.31</v>
      </c>
      <c r="EG69" s="188"/>
      <c r="EH69" s="188"/>
      <c r="EI69" s="188"/>
      <c r="EJ69" s="188"/>
      <c r="EK69" s="188"/>
      <c r="EL69" s="188"/>
      <c r="EM69" s="188"/>
      <c r="EN69" s="188"/>
      <c r="EO69" s="188"/>
      <c r="EP69" s="188"/>
      <c r="EQ69" s="188"/>
      <c r="ER69" s="188"/>
      <c r="ES69" s="258" t="s">
        <v>112</v>
      </c>
      <c r="ET69" s="258"/>
      <c r="EU69" s="258"/>
      <c r="EV69" s="258"/>
      <c r="EW69" s="258"/>
      <c r="EX69" s="258"/>
      <c r="EY69" s="258"/>
      <c r="EZ69" s="258"/>
      <c r="FA69" s="258"/>
      <c r="FB69" s="258"/>
      <c r="FC69" s="258"/>
      <c r="FD69" s="258"/>
      <c r="FE69" s="259"/>
      <c r="FF69" s="1" t="s">
        <v>386</v>
      </c>
    </row>
    <row r="70" spans="1:162" ht="11.25" customHeight="1">
      <c r="A70" s="243" t="s">
        <v>139</v>
      </c>
      <c r="B70" s="242"/>
      <c r="C70" s="242"/>
      <c r="D70" s="242"/>
      <c r="E70" s="242"/>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2"/>
      <c r="AY70" s="242"/>
      <c r="AZ70" s="242"/>
      <c r="BA70" s="242"/>
      <c r="BB70" s="242"/>
      <c r="BC70" s="242"/>
      <c r="BD70" s="242"/>
      <c r="BE70" s="242"/>
      <c r="BF70" s="242"/>
      <c r="BG70" s="242"/>
      <c r="BH70" s="242"/>
      <c r="BI70" s="242"/>
      <c r="BJ70" s="242"/>
      <c r="BK70" s="242"/>
      <c r="BL70" s="242"/>
      <c r="BM70" s="242"/>
      <c r="BN70" s="242"/>
      <c r="BO70" s="242"/>
      <c r="BP70" s="242"/>
      <c r="BQ70" s="242"/>
      <c r="BR70" s="242"/>
      <c r="BS70" s="242"/>
      <c r="BT70" s="242"/>
      <c r="BU70" s="242"/>
      <c r="BV70" s="242"/>
      <c r="BW70" s="242"/>
      <c r="BX70" s="242"/>
      <c r="BY70" s="242"/>
      <c r="BZ70" s="242"/>
      <c r="CA70" s="242"/>
      <c r="CB70" s="242"/>
      <c r="CC70" s="242"/>
      <c r="CD70" s="242"/>
      <c r="CE70" s="242"/>
      <c r="CF70" s="242"/>
      <c r="CG70" s="242"/>
      <c r="CH70" s="242"/>
      <c r="CI70" s="242"/>
      <c r="CJ70" s="189" t="s">
        <v>140</v>
      </c>
      <c r="CK70" s="190"/>
      <c r="CL70" s="190"/>
      <c r="CM70" s="190"/>
      <c r="CN70" s="190"/>
      <c r="CO70" s="190"/>
      <c r="CP70" s="190"/>
      <c r="CQ70" s="190"/>
      <c r="CR70" s="190"/>
      <c r="CS70" s="190" t="s">
        <v>141</v>
      </c>
      <c r="CT70" s="190"/>
      <c r="CU70" s="190"/>
      <c r="CV70" s="190"/>
      <c r="CW70" s="190"/>
      <c r="CX70" s="190"/>
      <c r="CY70" s="190"/>
      <c r="CZ70" s="190"/>
      <c r="DA70" s="190"/>
      <c r="DB70" s="190"/>
      <c r="DC70" s="190"/>
      <c r="DD70" s="190"/>
      <c r="DE70" s="190"/>
      <c r="DF70" s="188">
        <f>'обоснование местн'!E130</f>
        <v>0</v>
      </c>
      <c r="DG70" s="188"/>
      <c r="DH70" s="188"/>
      <c r="DI70" s="188"/>
      <c r="DJ70" s="188"/>
      <c r="DK70" s="188"/>
      <c r="DL70" s="188"/>
      <c r="DM70" s="188"/>
      <c r="DN70" s="188"/>
      <c r="DO70" s="188"/>
      <c r="DP70" s="188"/>
      <c r="DQ70" s="188"/>
      <c r="DR70" s="188"/>
      <c r="DS70" s="188"/>
      <c r="DT70" s="188"/>
      <c r="DU70" s="188"/>
      <c r="DV70" s="188"/>
      <c r="DW70" s="188"/>
      <c r="DX70" s="188"/>
      <c r="DY70" s="188"/>
      <c r="DZ70" s="188"/>
      <c r="EA70" s="188"/>
      <c r="EB70" s="188"/>
      <c r="EC70" s="188"/>
      <c r="ED70" s="188"/>
      <c r="EE70" s="188"/>
      <c r="EF70" s="188"/>
      <c r="EG70" s="188"/>
      <c r="EH70" s="188"/>
      <c r="EI70" s="188"/>
      <c r="EJ70" s="188"/>
      <c r="EK70" s="188"/>
      <c r="EL70" s="188"/>
      <c r="EM70" s="188"/>
      <c r="EN70" s="188"/>
      <c r="EO70" s="188"/>
      <c r="EP70" s="188"/>
      <c r="EQ70" s="188"/>
      <c r="ER70" s="188"/>
      <c r="ES70" s="191" t="s">
        <v>112</v>
      </c>
      <c r="ET70" s="191"/>
      <c r="EU70" s="191"/>
      <c r="EV70" s="191"/>
      <c r="EW70" s="191"/>
      <c r="EX70" s="191"/>
      <c r="EY70" s="191"/>
      <c r="EZ70" s="191"/>
      <c r="FA70" s="191"/>
      <c r="FB70" s="191"/>
      <c r="FC70" s="191"/>
      <c r="FD70" s="191"/>
      <c r="FE70" s="192"/>
      <c r="FF70" s="1" t="s">
        <v>383</v>
      </c>
    </row>
    <row r="71" spans="1:161" ht="11.25" customHeight="1">
      <c r="A71" s="251" t="s">
        <v>142</v>
      </c>
      <c r="B71" s="252"/>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2"/>
      <c r="AV71" s="252"/>
      <c r="AW71" s="252"/>
      <c r="AX71" s="252"/>
      <c r="AY71" s="252"/>
      <c r="AZ71" s="252"/>
      <c r="BA71" s="252"/>
      <c r="BB71" s="252"/>
      <c r="BC71" s="252"/>
      <c r="BD71" s="252"/>
      <c r="BE71" s="252"/>
      <c r="BF71" s="252"/>
      <c r="BG71" s="252"/>
      <c r="BH71" s="252"/>
      <c r="BI71" s="252"/>
      <c r="BJ71" s="252"/>
      <c r="BK71" s="252"/>
      <c r="BL71" s="252"/>
      <c r="BM71" s="252"/>
      <c r="BN71" s="252"/>
      <c r="BO71" s="252"/>
      <c r="BP71" s="252"/>
      <c r="BQ71" s="252"/>
      <c r="BR71" s="252"/>
      <c r="BS71" s="252"/>
      <c r="BT71" s="252"/>
      <c r="BU71" s="252"/>
      <c r="BV71" s="252"/>
      <c r="BW71" s="252"/>
      <c r="BX71" s="252"/>
      <c r="BY71" s="252"/>
      <c r="BZ71" s="252"/>
      <c r="CA71" s="252"/>
      <c r="CB71" s="252"/>
      <c r="CC71" s="252"/>
      <c r="CD71" s="252"/>
      <c r="CE71" s="252"/>
      <c r="CF71" s="252"/>
      <c r="CG71" s="252"/>
      <c r="CH71" s="252"/>
      <c r="CI71" s="252"/>
      <c r="CJ71" s="189" t="s">
        <v>143</v>
      </c>
      <c r="CK71" s="190"/>
      <c r="CL71" s="190"/>
      <c r="CM71" s="190"/>
      <c r="CN71" s="190"/>
      <c r="CO71" s="190"/>
      <c r="CP71" s="190"/>
      <c r="CQ71" s="190"/>
      <c r="CR71" s="190"/>
      <c r="CS71" s="190" t="s">
        <v>144</v>
      </c>
      <c r="CT71" s="190"/>
      <c r="CU71" s="190"/>
      <c r="CV71" s="190"/>
      <c r="CW71" s="190"/>
      <c r="CX71" s="190"/>
      <c r="CY71" s="190"/>
      <c r="CZ71" s="190"/>
      <c r="DA71" s="190"/>
      <c r="DB71" s="190"/>
      <c r="DC71" s="190"/>
      <c r="DD71" s="190"/>
      <c r="DE71" s="190"/>
      <c r="DF71" s="188"/>
      <c r="DG71" s="188"/>
      <c r="DH71" s="188"/>
      <c r="DI71" s="188"/>
      <c r="DJ71" s="188"/>
      <c r="DK71" s="188"/>
      <c r="DL71" s="188"/>
      <c r="DM71" s="188"/>
      <c r="DN71" s="188"/>
      <c r="DO71" s="188"/>
      <c r="DP71" s="188"/>
      <c r="DQ71" s="188"/>
      <c r="DR71" s="188"/>
      <c r="DS71" s="188"/>
      <c r="DT71" s="188"/>
      <c r="DU71" s="188"/>
      <c r="DV71" s="188"/>
      <c r="DW71" s="188"/>
      <c r="DX71" s="188"/>
      <c r="DY71" s="188"/>
      <c r="DZ71" s="188"/>
      <c r="EA71" s="188"/>
      <c r="EB71" s="188"/>
      <c r="EC71" s="188"/>
      <c r="ED71" s="188"/>
      <c r="EE71" s="188"/>
      <c r="EF71" s="188"/>
      <c r="EG71" s="188"/>
      <c r="EH71" s="188"/>
      <c r="EI71" s="188"/>
      <c r="EJ71" s="188"/>
      <c r="EK71" s="188"/>
      <c r="EL71" s="188"/>
      <c r="EM71" s="188"/>
      <c r="EN71" s="188"/>
      <c r="EO71" s="188"/>
      <c r="EP71" s="188"/>
      <c r="EQ71" s="188"/>
      <c r="ER71" s="188"/>
      <c r="ES71" s="191" t="s">
        <v>112</v>
      </c>
      <c r="ET71" s="191"/>
      <c r="EU71" s="191"/>
      <c r="EV71" s="191"/>
      <c r="EW71" s="191"/>
      <c r="EX71" s="191"/>
      <c r="EY71" s="191"/>
      <c r="EZ71" s="191"/>
      <c r="FA71" s="191"/>
      <c r="FB71" s="191"/>
      <c r="FC71" s="191"/>
      <c r="FD71" s="191"/>
      <c r="FE71" s="192"/>
    </row>
    <row r="72" spans="1:162" ht="22.5" customHeight="1">
      <c r="A72" s="251" t="s">
        <v>300</v>
      </c>
      <c r="B72" s="252"/>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2"/>
      <c r="AN72" s="252"/>
      <c r="AO72" s="252"/>
      <c r="AP72" s="252"/>
      <c r="AQ72" s="252"/>
      <c r="AR72" s="252"/>
      <c r="AS72" s="252"/>
      <c r="AT72" s="252"/>
      <c r="AU72" s="252"/>
      <c r="AV72" s="252"/>
      <c r="AW72" s="252"/>
      <c r="AX72" s="252"/>
      <c r="AY72" s="252"/>
      <c r="AZ72" s="252"/>
      <c r="BA72" s="252"/>
      <c r="BB72" s="252"/>
      <c r="BC72" s="252"/>
      <c r="BD72" s="252"/>
      <c r="BE72" s="252"/>
      <c r="BF72" s="252"/>
      <c r="BG72" s="252"/>
      <c r="BH72" s="252"/>
      <c r="BI72" s="252"/>
      <c r="BJ72" s="252"/>
      <c r="BK72" s="252"/>
      <c r="BL72" s="252"/>
      <c r="BM72" s="252"/>
      <c r="BN72" s="252"/>
      <c r="BO72" s="252"/>
      <c r="BP72" s="252"/>
      <c r="BQ72" s="252"/>
      <c r="BR72" s="252"/>
      <c r="BS72" s="252"/>
      <c r="BT72" s="252"/>
      <c r="BU72" s="252"/>
      <c r="BV72" s="252"/>
      <c r="BW72" s="252"/>
      <c r="BX72" s="252"/>
      <c r="BY72" s="252"/>
      <c r="BZ72" s="252"/>
      <c r="CA72" s="252"/>
      <c r="CB72" s="252"/>
      <c r="CC72" s="252"/>
      <c r="CD72" s="252"/>
      <c r="CE72" s="252"/>
      <c r="CF72" s="252"/>
      <c r="CG72" s="252"/>
      <c r="CH72" s="252"/>
      <c r="CI72" s="252"/>
      <c r="CJ72" s="189" t="s">
        <v>145</v>
      </c>
      <c r="CK72" s="190"/>
      <c r="CL72" s="190"/>
      <c r="CM72" s="190"/>
      <c r="CN72" s="190"/>
      <c r="CO72" s="190"/>
      <c r="CP72" s="190"/>
      <c r="CQ72" s="190"/>
      <c r="CR72" s="190"/>
      <c r="CS72" s="190" t="s">
        <v>146</v>
      </c>
      <c r="CT72" s="190"/>
      <c r="CU72" s="190"/>
      <c r="CV72" s="190"/>
      <c r="CW72" s="190"/>
      <c r="CX72" s="190"/>
      <c r="CY72" s="190"/>
      <c r="CZ72" s="190"/>
      <c r="DA72" s="190"/>
      <c r="DB72" s="190"/>
      <c r="DC72" s="190"/>
      <c r="DD72" s="190"/>
      <c r="DE72" s="190"/>
      <c r="DF72" s="250">
        <f>'обоснование местн'!E58+'обоснование край'!E53+'обоснование внебюджет'!E52+' ВНЕБЮДЖЕТ ГРАНТЫ 2022'!E52</f>
        <v>5051637.919999999</v>
      </c>
      <c r="DG72" s="250"/>
      <c r="DH72" s="250"/>
      <c r="DI72" s="250"/>
      <c r="DJ72" s="250"/>
      <c r="DK72" s="250"/>
      <c r="DL72" s="250"/>
      <c r="DM72" s="250"/>
      <c r="DN72" s="250"/>
      <c r="DO72" s="250"/>
      <c r="DP72" s="250"/>
      <c r="DQ72" s="250"/>
      <c r="DR72" s="250"/>
      <c r="DS72" s="250">
        <f>3568274.74+1079378.33+102319.81-0.01</f>
        <v>4749972.87</v>
      </c>
      <c r="DT72" s="250"/>
      <c r="DU72" s="250"/>
      <c r="DV72" s="250"/>
      <c r="DW72" s="250"/>
      <c r="DX72" s="250"/>
      <c r="DY72" s="250"/>
      <c r="DZ72" s="250"/>
      <c r="EA72" s="250"/>
      <c r="EB72" s="250"/>
      <c r="EC72" s="250"/>
      <c r="ED72" s="250"/>
      <c r="EE72" s="250"/>
      <c r="EF72" s="250">
        <f>3780873.67+1087253+102319.81+0.01</f>
        <v>4970446.489999999</v>
      </c>
      <c r="EG72" s="250"/>
      <c r="EH72" s="250"/>
      <c r="EI72" s="250"/>
      <c r="EJ72" s="250"/>
      <c r="EK72" s="250"/>
      <c r="EL72" s="250"/>
      <c r="EM72" s="250"/>
      <c r="EN72" s="250"/>
      <c r="EO72" s="250"/>
      <c r="EP72" s="250"/>
      <c r="EQ72" s="250"/>
      <c r="ER72" s="250"/>
      <c r="ES72" s="258" t="s">
        <v>112</v>
      </c>
      <c r="ET72" s="258"/>
      <c r="EU72" s="258"/>
      <c r="EV72" s="258"/>
      <c r="EW72" s="258"/>
      <c r="EX72" s="258"/>
      <c r="EY72" s="258"/>
      <c r="EZ72" s="258"/>
      <c r="FA72" s="258"/>
      <c r="FB72" s="258"/>
      <c r="FC72" s="258"/>
      <c r="FD72" s="258"/>
      <c r="FE72" s="259"/>
      <c r="FF72" s="1" t="s">
        <v>387</v>
      </c>
    </row>
    <row r="73" spans="1:161" ht="11.25" customHeight="1">
      <c r="A73" s="243" t="s">
        <v>147</v>
      </c>
      <c r="B73" s="242"/>
      <c r="C73" s="242"/>
      <c r="D73" s="242"/>
      <c r="E73" s="242"/>
      <c r="F73" s="242"/>
      <c r="G73" s="242"/>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c r="AV73" s="242"/>
      <c r="AW73" s="242"/>
      <c r="AX73" s="242"/>
      <c r="AY73" s="242"/>
      <c r="AZ73" s="242"/>
      <c r="BA73" s="242"/>
      <c r="BB73" s="242"/>
      <c r="BC73" s="242"/>
      <c r="BD73" s="242"/>
      <c r="BE73" s="242"/>
      <c r="BF73" s="242"/>
      <c r="BG73" s="242"/>
      <c r="BH73" s="242"/>
      <c r="BI73" s="242"/>
      <c r="BJ73" s="242"/>
      <c r="BK73" s="242"/>
      <c r="BL73" s="242"/>
      <c r="BM73" s="242"/>
      <c r="BN73" s="242"/>
      <c r="BO73" s="242"/>
      <c r="BP73" s="242"/>
      <c r="BQ73" s="242"/>
      <c r="BR73" s="242"/>
      <c r="BS73" s="242"/>
      <c r="BT73" s="242"/>
      <c r="BU73" s="242"/>
      <c r="BV73" s="242"/>
      <c r="BW73" s="242"/>
      <c r="BX73" s="242"/>
      <c r="BY73" s="242"/>
      <c r="BZ73" s="242"/>
      <c r="CA73" s="242"/>
      <c r="CB73" s="242"/>
      <c r="CC73" s="242"/>
      <c r="CD73" s="242"/>
      <c r="CE73" s="242"/>
      <c r="CF73" s="242"/>
      <c r="CG73" s="242"/>
      <c r="CH73" s="242"/>
      <c r="CI73" s="242"/>
      <c r="CJ73" s="189" t="s">
        <v>148</v>
      </c>
      <c r="CK73" s="190"/>
      <c r="CL73" s="190"/>
      <c r="CM73" s="190"/>
      <c r="CN73" s="190"/>
      <c r="CO73" s="190"/>
      <c r="CP73" s="190"/>
      <c r="CQ73" s="190"/>
      <c r="CR73" s="190"/>
      <c r="CS73" s="190" t="s">
        <v>149</v>
      </c>
      <c r="CT73" s="190"/>
      <c r="CU73" s="190"/>
      <c r="CV73" s="190"/>
      <c r="CW73" s="190"/>
      <c r="CX73" s="190"/>
      <c r="CY73" s="190"/>
      <c r="CZ73" s="190"/>
      <c r="DA73" s="190"/>
      <c r="DB73" s="190"/>
      <c r="DC73" s="190"/>
      <c r="DD73" s="190"/>
      <c r="DE73" s="190"/>
      <c r="DF73" s="188"/>
      <c r="DG73" s="188"/>
      <c r="DH73" s="188"/>
      <c r="DI73" s="188"/>
      <c r="DJ73" s="188"/>
      <c r="DK73" s="188"/>
      <c r="DL73" s="188"/>
      <c r="DM73" s="188"/>
      <c r="DN73" s="188"/>
      <c r="DO73" s="188"/>
      <c r="DP73" s="188"/>
      <c r="DQ73" s="188"/>
      <c r="DR73" s="188"/>
      <c r="DS73" s="188"/>
      <c r="DT73" s="188"/>
      <c r="DU73" s="188"/>
      <c r="DV73" s="188"/>
      <c r="DW73" s="188"/>
      <c r="DX73" s="188"/>
      <c r="DY73" s="188"/>
      <c r="DZ73" s="188"/>
      <c r="EA73" s="188"/>
      <c r="EB73" s="188"/>
      <c r="EC73" s="188"/>
      <c r="ED73" s="188"/>
      <c r="EE73" s="188"/>
      <c r="EF73" s="188"/>
      <c r="EG73" s="188"/>
      <c r="EH73" s="188"/>
      <c r="EI73" s="188"/>
      <c r="EJ73" s="188"/>
      <c r="EK73" s="188"/>
      <c r="EL73" s="188"/>
      <c r="EM73" s="188"/>
      <c r="EN73" s="188"/>
      <c r="EO73" s="188"/>
      <c r="EP73" s="188"/>
      <c r="EQ73" s="188"/>
      <c r="ER73" s="188"/>
      <c r="ES73" s="191" t="s">
        <v>112</v>
      </c>
      <c r="ET73" s="191"/>
      <c r="EU73" s="191"/>
      <c r="EV73" s="191"/>
      <c r="EW73" s="191"/>
      <c r="EX73" s="191"/>
      <c r="EY73" s="191"/>
      <c r="EZ73" s="191"/>
      <c r="FA73" s="191"/>
      <c r="FB73" s="191"/>
      <c r="FC73" s="191"/>
      <c r="FD73" s="191"/>
      <c r="FE73" s="192"/>
    </row>
    <row r="74" spans="1:161" ht="22.5" customHeight="1">
      <c r="A74" s="243" t="s">
        <v>365</v>
      </c>
      <c r="B74" s="242"/>
      <c r="C74" s="242"/>
      <c r="D74" s="242"/>
      <c r="E74" s="242"/>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242"/>
      <c r="BA74" s="242"/>
      <c r="BB74" s="242"/>
      <c r="BC74" s="242"/>
      <c r="BD74" s="242"/>
      <c r="BE74" s="242"/>
      <c r="BF74" s="242"/>
      <c r="BG74" s="242"/>
      <c r="BH74" s="242"/>
      <c r="BI74" s="242"/>
      <c r="BJ74" s="242"/>
      <c r="BK74" s="242"/>
      <c r="BL74" s="242"/>
      <c r="BM74" s="242"/>
      <c r="BN74" s="242"/>
      <c r="BO74" s="242"/>
      <c r="BP74" s="242"/>
      <c r="BQ74" s="242"/>
      <c r="BR74" s="242"/>
      <c r="BS74" s="242"/>
      <c r="BT74" s="242"/>
      <c r="BU74" s="242"/>
      <c r="BV74" s="242"/>
      <c r="BW74" s="242"/>
      <c r="BX74" s="242"/>
      <c r="BY74" s="242"/>
      <c r="BZ74" s="242"/>
      <c r="CA74" s="242"/>
      <c r="CB74" s="242"/>
      <c r="CC74" s="242"/>
      <c r="CD74" s="242"/>
      <c r="CE74" s="242"/>
      <c r="CF74" s="242"/>
      <c r="CG74" s="242"/>
      <c r="CH74" s="242"/>
      <c r="CI74" s="242"/>
      <c r="CJ74" s="189" t="s">
        <v>151</v>
      </c>
      <c r="CK74" s="190"/>
      <c r="CL74" s="190"/>
      <c r="CM74" s="190"/>
      <c r="CN74" s="190"/>
      <c r="CO74" s="190"/>
      <c r="CP74" s="190"/>
      <c r="CQ74" s="190"/>
      <c r="CR74" s="190"/>
      <c r="CS74" s="190" t="s">
        <v>222</v>
      </c>
      <c r="CT74" s="190"/>
      <c r="CU74" s="190"/>
      <c r="CV74" s="190"/>
      <c r="CW74" s="190"/>
      <c r="CX74" s="190"/>
      <c r="CY74" s="190"/>
      <c r="CZ74" s="190"/>
      <c r="DA74" s="190"/>
      <c r="DB74" s="190"/>
      <c r="DC74" s="190"/>
      <c r="DD74" s="190"/>
      <c r="DE74" s="190"/>
      <c r="DF74" s="188"/>
      <c r="DG74" s="188"/>
      <c r="DH74" s="188"/>
      <c r="DI74" s="188"/>
      <c r="DJ74" s="188"/>
      <c r="DK74" s="188"/>
      <c r="DL74" s="188"/>
      <c r="DM74" s="188"/>
      <c r="DN74" s="188"/>
      <c r="DO74" s="188"/>
      <c r="DP74" s="188"/>
      <c r="DQ74" s="188"/>
      <c r="DR74" s="188"/>
      <c r="DS74" s="188"/>
      <c r="DT74" s="188"/>
      <c r="DU74" s="188"/>
      <c r="DV74" s="188"/>
      <c r="DW74" s="188"/>
      <c r="DX74" s="188"/>
      <c r="DY74" s="188"/>
      <c r="DZ74" s="188"/>
      <c r="EA74" s="188"/>
      <c r="EB74" s="188"/>
      <c r="EC74" s="188"/>
      <c r="ED74" s="188"/>
      <c r="EE74" s="188"/>
      <c r="EF74" s="188"/>
      <c r="EG74" s="188"/>
      <c r="EH74" s="188"/>
      <c r="EI74" s="188"/>
      <c r="EJ74" s="188"/>
      <c r="EK74" s="188"/>
      <c r="EL74" s="188"/>
      <c r="EM74" s="188"/>
      <c r="EN74" s="188"/>
      <c r="EO74" s="188"/>
      <c r="EP74" s="188"/>
      <c r="EQ74" s="188"/>
      <c r="ER74" s="188"/>
      <c r="ES74" s="191"/>
      <c r="ET74" s="191"/>
      <c r="EU74" s="191"/>
      <c r="EV74" s="191"/>
      <c r="EW74" s="191"/>
      <c r="EX74" s="191"/>
      <c r="EY74" s="191"/>
      <c r="EZ74" s="191"/>
      <c r="FA74" s="191"/>
      <c r="FB74" s="191"/>
      <c r="FC74" s="191"/>
      <c r="FD74" s="191"/>
      <c r="FE74" s="192"/>
    </row>
    <row r="75" spans="1:161" s="6" customFormat="1" ht="11.25" customHeight="1">
      <c r="A75" s="260" t="s">
        <v>150</v>
      </c>
      <c r="B75" s="261"/>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1"/>
      <c r="AO75" s="261"/>
      <c r="AP75" s="261"/>
      <c r="AQ75" s="261"/>
      <c r="AR75" s="261"/>
      <c r="AS75" s="261"/>
      <c r="AT75" s="261"/>
      <c r="AU75" s="261"/>
      <c r="AV75" s="261"/>
      <c r="AW75" s="261"/>
      <c r="AX75" s="261"/>
      <c r="AY75" s="261"/>
      <c r="AZ75" s="261"/>
      <c r="BA75" s="261"/>
      <c r="BB75" s="261"/>
      <c r="BC75" s="261"/>
      <c r="BD75" s="261"/>
      <c r="BE75" s="261"/>
      <c r="BF75" s="261"/>
      <c r="BG75" s="261"/>
      <c r="BH75" s="261"/>
      <c r="BI75" s="261"/>
      <c r="BJ75" s="261"/>
      <c r="BK75" s="261"/>
      <c r="BL75" s="261"/>
      <c r="BM75" s="261"/>
      <c r="BN75" s="261"/>
      <c r="BO75" s="261"/>
      <c r="BP75" s="261"/>
      <c r="BQ75" s="261"/>
      <c r="BR75" s="261"/>
      <c r="BS75" s="261"/>
      <c r="BT75" s="261"/>
      <c r="BU75" s="261"/>
      <c r="BV75" s="261"/>
      <c r="BW75" s="261"/>
      <c r="BX75" s="261"/>
      <c r="BY75" s="261"/>
      <c r="BZ75" s="261"/>
      <c r="CA75" s="261"/>
      <c r="CB75" s="261"/>
      <c r="CC75" s="261"/>
      <c r="CD75" s="261"/>
      <c r="CE75" s="261"/>
      <c r="CF75" s="261"/>
      <c r="CG75" s="261"/>
      <c r="CH75" s="261"/>
      <c r="CI75" s="261"/>
      <c r="CJ75" s="262" t="s">
        <v>153</v>
      </c>
      <c r="CK75" s="263"/>
      <c r="CL75" s="263"/>
      <c r="CM75" s="263"/>
      <c r="CN75" s="263"/>
      <c r="CO75" s="263"/>
      <c r="CP75" s="263"/>
      <c r="CQ75" s="263"/>
      <c r="CR75" s="263"/>
      <c r="CS75" s="263" t="s">
        <v>152</v>
      </c>
      <c r="CT75" s="263"/>
      <c r="CU75" s="263"/>
      <c r="CV75" s="263"/>
      <c r="CW75" s="263"/>
      <c r="CX75" s="263"/>
      <c r="CY75" s="263"/>
      <c r="CZ75" s="263"/>
      <c r="DA75" s="263"/>
      <c r="DB75" s="263"/>
      <c r="DC75" s="263"/>
      <c r="DD75" s="263"/>
      <c r="DE75" s="263"/>
      <c r="DF75" s="258"/>
      <c r="DG75" s="258"/>
      <c r="DH75" s="258"/>
      <c r="DI75" s="258"/>
      <c r="DJ75" s="258"/>
      <c r="DK75" s="258"/>
      <c r="DL75" s="258"/>
      <c r="DM75" s="258"/>
      <c r="DN75" s="258"/>
      <c r="DO75" s="258"/>
      <c r="DP75" s="258"/>
      <c r="DQ75" s="258"/>
      <c r="DR75" s="258"/>
      <c r="DS75" s="258"/>
      <c r="DT75" s="258"/>
      <c r="DU75" s="258"/>
      <c r="DV75" s="258"/>
      <c r="DW75" s="258"/>
      <c r="DX75" s="258"/>
      <c r="DY75" s="258"/>
      <c r="DZ75" s="258"/>
      <c r="EA75" s="258"/>
      <c r="EB75" s="258"/>
      <c r="EC75" s="258"/>
      <c r="ED75" s="258"/>
      <c r="EE75" s="258"/>
      <c r="EF75" s="258"/>
      <c r="EG75" s="258"/>
      <c r="EH75" s="258"/>
      <c r="EI75" s="258"/>
      <c r="EJ75" s="258"/>
      <c r="EK75" s="258"/>
      <c r="EL75" s="258"/>
      <c r="EM75" s="258"/>
      <c r="EN75" s="258"/>
      <c r="EO75" s="258"/>
      <c r="EP75" s="258"/>
      <c r="EQ75" s="258"/>
      <c r="ER75" s="258"/>
      <c r="ES75" s="258" t="s">
        <v>112</v>
      </c>
      <c r="ET75" s="258"/>
      <c r="EU75" s="258"/>
      <c r="EV75" s="258"/>
      <c r="EW75" s="258"/>
      <c r="EX75" s="258"/>
      <c r="EY75" s="258"/>
      <c r="EZ75" s="258"/>
      <c r="FA75" s="258"/>
      <c r="FB75" s="258"/>
      <c r="FC75" s="258"/>
      <c r="FD75" s="258"/>
      <c r="FE75" s="259"/>
    </row>
    <row r="76" spans="1:161" ht="22.5" customHeight="1" thickBot="1">
      <c r="A76" s="243" t="s">
        <v>301</v>
      </c>
      <c r="B76" s="242"/>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2"/>
      <c r="AP76" s="242"/>
      <c r="AQ76" s="242"/>
      <c r="AR76" s="242"/>
      <c r="AS76" s="242"/>
      <c r="AT76" s="242"/>
      <c r="AU76" s="242"/>
      <c r="AV76" s="242"/>
      <c r="AW76" s="242"/>
      <c r="AX76" s="242"/>
      <c r="AY76" s="242"/>
      <c r="AZ76" s="242"/>
      <c r="BA76" s="242"/>
      <c r="BB76" s="242"/>
      <c r="BC76" s="242"/>
      <c r="BD76" s="242"/>
      <c r="BE76" s="242"/>
      <c r="BF76" s="242"/>
      <c r="BG76" s="242"/>
      <c r="BH76" s="242"/>
      <c r="BI76" s="242"/>
      <c r="BJ76" s="242"/>
      <c r="BK76" s="242"/>
      <c r="BL76" s="242"/>
      <c r="BM76" s="242"/>
      <c r="BN76" s="242"/>
      <c r="BO76" s="242"/>
      <c r="BP76" s="242"/>
      <c r="BQ76" s="242"/>
      <c r="BR76" s="242"/>
      <c r="BS76" s="242"/>
      <c r="BT76" s="242"/>
      <c r="BU76" s="242"/>
      <c r="BV76" s="242"/>
      <c r="BW76" s="242"/>
      <c r="BX76" s="242"/>
      <c r="BY76" s="242"/>
      <c r="BZ76" s="242"/>
      <c r="CA76" s="242"/>
      <c r="CB76" s="242"/>
      <c r="CC76" s="242"/>
      <c r="CD76" s="242"/>
      <c r="CE76" s="242"/>
      <c r="CF76" s="242"/>
      <c r="CG76" s="242"/>
      <c r="CH76" s="242"/>
      <c r="CI76" s="242"/>
      <c r="CJ76" s="264" t="s">
        <v>223</v>
      </c>
      <c r="CK76" s="265"/>
      <c r="CL76" s="265"/>
      <c r="CM76" s="265"/>
      <c r="CN76" s="265"/>
      <c r="CO76" s="265"/>
      <c r="CP76" s="265"/>
      <c r="CQ76" s="265"/>
      <c r="CR76" s="265"/>
      <c r="CS76" s="265" t="s">
        <v>154</v>
      </c>
      <c r="CT76" s="265"/>
      <c r="CU76" s="265"/>
      <c r="CV76" s="265"/>
      <c r="CW76" s="265"/>
      <c r="CX76" s="265"/>
      <c r="CY76" s="265"/>
      <c r="CZ76" s="265"/>
      <c r="DA76" s="265"/>
      <c r="DB76" s="265"/>
      <c r="DC76" s="265"/>
      <c r="DD76" s="265"/>
      <c r="DE76" s="265"/>
      <c r="DF76" s="268"/>
      <c r="DG76" s="268"/>
      <c r="DH76" s="268"/>
      <c r="DI76" s="268"/>
      <c r="DJ76" s="268"/>
      <c r="DK76" s="268"/>
      <c r="DL76" s="268"/>
      <c r="DM76" s="268"/>
      <c r="DN76" s="268"/>
      <c r="DO76" s="268"/>
      <c r="DP76" s="268"/>
      <c r="DQ76" s="268"/>
      <c r="DR76" s="268"/>
      <c r="DS76" s="268"/>
      <c r="DT76" s="268"/>
      <c r="DU76" s="268"/>
      <c r="DV76" s="268"/>
      <c r="DW76" s="268"/>
      <c r="DX76" s="268"/>
      <c r="DY76" s="268"/>
      <c r="DZ76" s="268"/>
      <c r="EA76" s="268"/>
      <c r="EB76" s="268"/>
      <c r="EC76" s="268"/>
      <c r="ED76" s="268"/>
      <c r="EE76" s="268"/>
      <c r="EF76" s="268"/>
      <c r="EG76" s="268"/>
      <c r="EH76" s="268"/>
      <c r="EI76" s="268"/>
      <c r="EJ76" s="268"/>
      <c r="EK76" s="268"/>
      <c r="EL76" s="268"/>
      <c r="EM76" s="268"/>
      <c r="EN76" s="268"/>
      <c r="EO76" s="268"/>
      <c r="EP76" s="268"/>
      <c r="EQ76" s="268"/>
      <c r="ER76" s="268"/>
      <c r="ES76" s="268" t="s">
        <v>112</v>
      </c>
      <c r="ET76" s="268"/>
      <c r="EU76" s="268"/>
      <c r="EV76" s="268"/>
      <c r="EW76" s="268"/>
      <c r="EX76" s="268"/>
      <c r="EY76" s="268"/>
      <c r="EZ76" s="268"/>
      <c r="FA76" s="268"/>
      <c r="FB76" s="268"/>
      <c r="FC76" s="268"/>
      <c r="FD76" s="268"/>
      <c r="FE76" s="269"/>
    </row>
    <row r="77" spans="1:161" ht="9.75" customHeight="1">
      <c r="A77" s="19"/>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21"/>
      <c r="CK77" s="21"/>
      <c r="CL77" s="21"/>
      <c r="CM77" s="21"/>
      <c r="CN77" s="21"/>
      <c r="CO77" s="21"/>
      <c r="CP77" s="21"/>
      <c r="CQ77" s="21"/>
      <c r="CR77" s="21"/>
      <c r="CS77" s="21"/>
      <c r="CT77" s="21"/>
      <c r="CU77" s="21"/>
      <c r="CV77" s="21"/>
      <c r="CW77" s="21"/>
      <c r="CX77" s="21"/>
      <c r="CY77" s="21"/>
      <c r="CZ77" s="21"/>
      <c r="DA77" s="21"/>
      <c r="DB77" s="21"/>
      <c r="DC77" s="21"/>
      <c r="DD77" s="21"/>
      <c r="DE77" s="21"/>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row>
    <row r="78" spans="1:161" s="13" customFormat="1" ht="11.25" customHeight="1">
      <c r="A78" s="158" t="s">
        <v>76</v>
      </c>
      <c r="B78" s="158"/>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8"/>
      <c r="BQ78" s="158"/>
      <c r="BR78" s="158"/>
      <c r="BS78" s="158"/>
      <c r="BT78" s="158"/>
      <c r="BU78" s="158"/>
      <c r="BV78" s="158"/>
      <c r="BW78" s="158"/>
      <c r="BX78" s="158"/>
      <c r="BY78" s="158"/>
      <c r="BZ78" s="158"/>
      <c r="CA78" s="158"/>
      <c r="CB78" s="158"/>
      <c r="CC78" s="158"/>
      <c r="CD78" s="158"/>
      <c r="CE78" s="158"/>
      <c r="CF78" s="158"/>
      <c r="CG78" s="158"/>
      <c r="CH78" s="158"/>
      <c r="CI78" s="159"/>
      <c r="CJ78" s="164" t="s">
        <v>77</v>
      </c>
      <c r="CK78" s="165"/>
      <c r="CL78" s="165"/>
      <c r="CM78" s="165"/>
      <c r="CN78" s="165"/>
      <c r="CO78" s="165"/>
      <c r="CP78" s="165"/>
      <c r="CQ78" s="165"/>
      <c r="CR78" s="166"/>
      <c r="CS78" s="164" t="s">
        <v>247</v>
      </c>
      <c r="CT78" s="165"/>
      <c r="CU78" s="165"/>
      <c r="CV78" s="165"/>
      <c r="CW78" s="165"/>
      <c r="CX78" s="165"/>
      <c r="CY78" s="165"/>
      <c r="CZ78" s="165"/>
      <c r="DA78" s="165"/>
      <c r="DB78" s="165"/>
      <c r="DC78" s="165"/>
      <c r="DD78" s="165"/>
      <c r="DE78" s="166"/>
      <c r="DF78" s="173" t="s">
        <v>84</v>
      </c>
      <c r="DG78" s="174"/>
      <c r="DH78" s="174"/>
      <c r="DI78" s="174"/>
      <c r="DJ78" s="174"/>
      <c r="DK78" s="174"/>
      <c r="DL78" s="174"/>
      <c r="DM78" s="174"/>
      <c r="DN78" s="174"/>
      <c r="DO78" s="174"/>
      <c r="DP78" s="174"/>
      <c r="DQ78" s="174"/>
      <c r="DR78" s="174"/>
      <c r="DS78" s="174"/>
      <c r="DT78" s="174"/>
      <c r="DU78" s="174"/>
      <c r="DV78" s="174"/>
      <c r="DW78" s="174"/>
      <c r="DX78" s="174"/>
      <c r="DY78" s="174"/>
      <c r="DZ78" s="174"/>
      <c r="EA78" s="174"/>
      <c r="EB78" s="174"/>
      <c r="EC78" s="174"/>
      <c r="ED78" s="174"/>
      <c r="EE78" s="174"/>
      <c r="EF78" s="174"/>
      <c r="EG78" s="174"/>
      <c r="EH78" s="174"/>
      <c r="EI78" s="174"/>
      <c r="EJ78" s="174"/>
      <c r="EK78" s="174"/>
      <c r="EL78" s="174"/>
      <c r="EM78" s="174"/>
      <c r="EN78" s="174"/>
      <c r="EO78" s="174"/>
      <c r="EP78" s="174"/>
      <c r="EQ78" s="174"/>
      <c r="ER78" s="174"/>
      <c r="ES78" s="174"/>
      <c r="ET78" s="174"/>
      <c r="EU78" s="174"/>
      <c r="EV78" s="174"/>
      <c r="EW78" s="174"/>
      <c r="EX78" s="174"/>
      <c r="EY78" s="174"/>
      <c r="EZ78" s="174"/>
      <c r="FA78" s="174"/>
      <c r="FB78" s="174"/>
      <c r="FC78" s="174"/>
      <c r="FD78" s="174"/>
      <c r="FE78" s="174"/>
    </row>
    <row r="79" spans="1:161" ht="11.25">
      <c r="A79" s="160"/>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c r="CF79" s="160"/>
      <c r="CG79" s="160"/>
      <c r="CH79" s="160"/>
      <c r="CI79" s="161"/>
      <c r="CJ79" s="167"/>
      <c r="CK79" s="168"/>
      <c r="CL79" s="168"/>
      <c r="CM79" s="168"/>
      <c r="CN79" s="168"/>
      <c r="CO79" s="168"/>
      <c r="CP79" s="168"/>
      <c r="CQ79" s="168"/>
      <c r="CR79" s="169"/>
      <c r="CS79" s="167"/>
      <c r="CT79" s="168"/>
      <c r="CU79" s="168"/>
      <c r="CV79" s="168"/>
      <c r="CW79" s="168"/>
      <c r="CX79" s="168"/>
      <c r="CY79" s="168"/>
      <c r="CZ79" s="168"/>
      <c r="DA79" s="168"/>
      <c r="DB79" s="168"/>
      <c r="DC79" s="168"/>
      <c r="DD79" s="168"/>
      <c r="DE79" s="169"/>
      <c r="DF79" s="175" t="s">
        <v>78</v>
      </c>
      <c r="DG79" s="176"/>
      <c r="DH79" s="176"/>
      <c r="DI79" s="176"/>
      <c r="DJ79" s="176"/>
      <c r="DK79" s="176"/>
      <c r="DL79" s="177" t="s">
        <v>366</v>
      </c>
      <c r="DM79" s="177"/>
      <c r="DN79" s="177"/>
      <c r="DO79" s="178" t="s">
        <v>79</v>
      </c>
      <c r="DP79" s="178"/>
      <c r="DQ79" s="178"/>
      <c r="DR79" s="179"/>
      <c r="DS79" s="175" t="s">
        <v>78</v>
      </c>
      <c r="DT79" s="176"/>
      <c r="DU79" s="176"/>
      <c r="DV79" s="176"/>
      <c r="DW79" s="176"/>
      <c r="DX79" s="176"/>
      <c r="DY79" s="177" t="s">
        <v>367</v>
      </c>
      <c r="DZ79" s="177"/>
      <c r="EA79" s="177"/>
      <c r="EB79" s="178" t="s">
        <v>79</v>
      </c>
      <c r="EC79" s="178"/>
      <c r="ED79" s="178"/>
      <c r="EE79" s="179"/>
      <c r="EF79" s="175" t="s">
        <v>78</v>
      </c>
      <c r="EG79" s="176"/>
      <c r="EH79" s="176"/>
      <c r="EI79" s="176"/>
      <c r="EJ79" s="176"/>
      <c r="EK79" s="176"/>
      <c r="EL79" s="177" t="s">
        <v>542</v>
      </c>
      <c r="EM79" s="177"/>
      <c r="EN79" s="177"/>
      <c r="EO79" s="178" t="s">
        <v>79</v>
      </c>
      <c r="EP79" s="178"/>
      <c r="EQ79" s="178"/>
      <c r="ER79" s="179"/>
      <c r="ES79" s="164" t="s">
        <v>83</v>
      </c>
      <c r="ET79" s="165"/>
      <c r="EU79" s="165"/>
      <c r="EV79" s="165"/>
      <c r="EW79" s="165"/>
      <c r="EX79" s="165"/>
      <c r="EY79" s="165"/>
      <c r="EZ79" s="165"/>
      <c r="FA79" s="165"/>
      <c r="FB79" s="165"/>
      <c r="FC79" s="165"/>
      <c r="FD79" s="165"/>
      <c r="FE79" s="165"/>
    </row>
    <row r="80" spans="1:161" ht="30.75" customHeight="1">
      <c r="A80" s="162"/>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c r="BE80" s="162"/>
      <c r="BF80" s="162"/>
      <c r="BG80" s="162"/>
      <c r="BH80" s="162"/>
      <c r="BI80" s="162"/>
      <c r="BJ80" s="162"/>
      <c r="BK80" s="162"/>
      <c r="BL80" s="162"/>
      <c r="BM80" s="162"/>
      <c r="BN80" s="162"/>
      <c r="BO80" s="162"/>
      <c r="BP80" s="162"/>
      <c r="BQ80" s="162"/>
      <c r="BR80" s="162"/>
      <c r="BS80" s="162"/>
      <c r="BT80" s="162"/>
      <c r="BU80" s="162"/>
      <c r="BV80" s="162"/>
      <c r="BW80" s="162"/>
      <c r="BX80" s="162"/>
      <c r="BY80" s="162"/>
      <c r="BZ80" s="162"/>
      <c r="CA80" s="162"/>
      <c r="CB80" s="162"/>
      <c r="CC80" s="162"/>
      <c r="CD80" s="162"/>
      <c r="CE80" s="162"/>
      <c r="CF80" s="162"/>
      <c r="CG80" s="162"/>
      <c r="CH80" s="162"/>
      <c r="CI80" s="163"/>
      <c r="CJ80" s="170"/>
      <c r="CK80" s="171"/>
      <c r="CL80" s="171"/>
      <c r="CM80" s="171"/>
      <c r="CN80" s="171"/>
      <c r="CO80" s="171"/>
      <c r="CP80" s="171"/>
      <c r="CQ80" s="171"/>
      <c r="CR80" s="172"/>
      <c r="CS80" s="170"/>
      <c r="CT80" s="171"/>
      <c r="CU80" s="171"/>
      <c r="CV80" s="171"/>
      <c r="CW80" s="171"/>
      <c r="CX80" s="171"/>
      <c r="CY80" s="171"/>
      <c r="CZ80" s="171"/>
      <c r="DA80" s="171"/>
      <c r="DB80" s="171"/>
      <c r="DC80" s="171"/>
      <c r="DD80" s="171"/>
      <c r="DE80" s="172"/>
      <c r="DF80" s="183" t="s">
        <v>80</v>
      </c>
      <c r="DG80" s="184"/>
      <c r="DH80" s="184"/>
      <c r="DI80" s="184"/>
      <c r="DJ80" s="184"/>
      <c r="DK80" s="184"/>
      <c r="DL80" s="184"/>
      <c r="DM80" s="184"/>
      <c r="DN80" s="184"/>
      <c r="DO80" s="184"/>
      <c r="DP80" s="184"/>
      <c r="DQ80" s="184"/>
      <c r="DR80" s="185"/>
      <c r="DS80" s="183" t="s">
        <v>81</v>
      </c>
      <c r="DT80" s="184"/>
      <c r="DU80" s="184"/>
      <c r="DV80" s="184"/>
      <c r="DW80" s="184"/>
      <c r="DX80" s="184"/>
      <c r="DY80" s="184"/>
      <c r="DZ80" s="184"/>
      <c r="EA80" s="184"/>
      <c r="EB80" s="184"/>
      <c r="EC80" s="184"/>
      <c r="ED80" s="184"/>
      <c r="EE80" s="185"/>
      <c r="EF80" s="183" t="s">
        <v>82</v>
      </c>
      <c r="EG80" s="184"/>
      <c r="EH80" s="184"/>
      <c r="EI80" s="184"/>
      <c r="EJ80" s="184"/>
      <c r="EK80" s="184"/>
      <c r="EL80" s="184"/>
      <c r="EM80" s="184"/>
      <c r="EN80" s="184"/>
      <c r="EO80" s="184"/>
      <c r="EP80" s="184"/>
      <c r="EQ80" s="184"/>
      <c r="ER80" s="185"/>
      <c r="ES80" s="170"/>
      <c r="ET80" s="171"/>
      <c r="EU80" s="171"/>
      <c r="EV80" s="171"/>
      <c r="EW80" s="171"/>
      <c r="EX80" s="171"/>
      <c r="EY80" s="171"/>
      <c r="EZ80" s="171"/>
      <c r="FA80" s="171"/>
      <c r="FB80" s="171"/>
      <c r="FC80" s="171"/>
      <c r="FD80" s="171"/>
      <c r="FE80" s="171"/>
    </row>
    <row r="81" spans="1:161" ht="12" thickBot="1">
      <c r="A81" s="180" t="s">
        <v>85</v>
      </c>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80"/>
      <c r="BK81" s="180"/>
      <c r="BL81" s="180"/>
      <c r="BM81" s="180"/>
      <c r="BN81" s="180"/>
      <c r="BO81" s="180"/>
      <c r="BP81" s="180"/>
      <c r="BQ81" s="180"/>
      <c r="BR81" s="180"/>
      <c r="BS81" s="180"/>
      <c r="BT81" s="180"/>
      <c r="BU81" s="180"/>
      <c r="BV81" s="180"/>
      <c r="BW81" s="180"/>
      <c r="BX81" s="180"/>
      <c r="BY81" s="180"/>
      <c r="BZ81" s="180"/>
      <c r="CA81" s="180"/>
      <c r="CB81" s="180"/>
      <c r="CC81" s="180"/>
      <c r="CD81" s="180"/>
      <c r="CE81" s="180"/>
      <c r="CF81" s="180"/>
      <c r="CG81" s="180"/>
      <c r="CH81" s="180"/>
      <c r="CI81" s="181"/>
      <c r="CJ81" s="156" t="s">
        <v>86</v>
      </c>
      <c r="CK81" s="157"/>
      <c r="CL81" s="157"/>
      <c r="CM81" s="157"/>
      <c r="CN81" s="157"/>
      <c r="CO81" s="157"/>
      <c r="CP81" s="157"/>
      <c r="CQ81" s="157"/>
      <c r="CR81" s="182"/>
      <c r="CS81" s="156" t="s">
        <v>87</v>
      </c>
      <c r="CT81" s="157"/>
      <c r="CU81" s="157"/>
      <c r="CV81" s="157"/>
      <c r="CW81" s="157"/>
      <c r="CX81" s="157"/>
      <c r="CY81" s="157"/>
      <c r="CZ81" s="157"/>
      <c r="DA81" s="157"/>
      <c r="DB81" s="157"/>
      <c r="DC81" s="157"/>
      <c r="DD81" s="157"/>
      <c r="DE81" s="182"/>
      <c r="DF81" s="156" t="s">
        <v>88</v>
      </c>
      <c r="DG81" s="157"/>
      <c r="DH81" s="157"/>
      <c r="DI81" s="157"/>
      <c r="DJ81" s="157"/>
      <c r="DK81" s="157"/>
      <c r="DL81" s="157"/>
      <c r="DM81" s="157"/>
      <c r="DN81" s="157"/>
      <c r="DO81" s="157"/>
      <c r="DP81" s="157"/>
      <c r="DQ81" s="157"/>
      <c r="DR81" s="182"/>
      <c r="DS81" s="156" t="s">
        <v>89</v>
      </c>
      <c r="DT81" s="157"/>
      <c r="DU81" s="157"/>
      <c r="DV81" s="157"/>
      <c r="DW81" s="157"/>
      <c r="DX81" s="157"/>
      <c r="DY81" s="157"/>
      <c r="DZ81" s="157"/>
      <c r="EA81" s="157"/>
      <c r="EB81" s="157"/>
      <c r="EC81" s="157"/>
      <c r="ED81" s="157"/>
      <c r="EE81" s="182"/>
      <c r="EF81" s="156" t="s">
        <v>90</v>
      </c>
      <c r="EG81" s="157"/>
      <c r="EH81" s="157"/>
      <c r="EI81" s="157"/>
      <c r="EJ81" s="157"/>
      <c r="EK81" s="157"/>
      <c r="EL81" s="157"/>
      <c r="EM81" s="157"/>
      <c r="EN81" s="157"/>
      <c r="EO81" s="157"/>
      <c r="EP81" s="157"/>
      <c r="EQ81" s="157"/>
      <c r="ER81" s="182"/>
      <c r="ES81" s="156" t="s">
        <v>91</v>
      </c>
      <c r="ET81" s="157"/>
      <c r="EU81" s="157"/>
      <c r="EV81" s="157"/>
      <c r="EW81" s="157"/>
      <c r="EX81" s="157"/>
      <c r="EY81" s="157"/>
      <c r="EZ81" s="157"/>
      <c r="FA81" s="157"/>
      <c r="FB81" s="157"/>
      <c r="FC81" s="157"/>
      <c r="FD81" s="157"/>
      <c r="FE81" s="157"/>
    </row>
    <row r="82" spans="1:161" ht="10.5" customHeight="1">
      <c r="A82" s="256" t="s">
        <v>155</v>
      </c>
      <c r="B82" s="257"/>
      <c r="C82" s="257"/>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193" t="s">
        <v>156</v>
      </c>
      <c r="CK82" s="194"/>
      <c r="CL82" s="194"/>
      <c r="CM82" s="194"/>
      <c r="CN82" s="194"/>
      <c r="CO82" s="194"/>
      <c r="CP82" s="194"/>
      <c r="CQ82" s="194"/>
      <c r="CR82" s="194"/>
      <c r="CS82" s="194" t="s">
        <v>157</v>
      </c>
      <c r="CT82" s="194"/>
      <c r="CU82" s="194"/>
      <c r="CV82" s="194"/>
      <c r="CW82" s="194"/>
      <c r="CX82" s="194"/>
      <c r="CY82" s="194"/>
      <c r="CZ82" s="194"/>
      <c r="DA82" s="194"/>
      <c r="DB82" s="194"/>
      <c r="DC82" s="194"/>
      <c r="DD82" s="194"/>
      <c r="DE82" s="194"/>
      <c r="DF82" s="270"/>
      <c r="DG82" s="195"/>
      <c r="DH82" s="195"/>
      <c r="DI82" s="195"/>
      <c r="DJ82" s="195"/>
      <c r="DK82" s="195"/>
      <c r="DL82" s="195"/>
      <c r="DM82" s="195"/>
      <c r="DN82" s="195"/>
      <c r="DO82" s="195"/>
      <c r="DP82" s="195"/>
      <c r="DQ82" s="195"/>
      <c r="DR82" s="195"/>
      <c r="DS82" s="270"/>
      <c r="DT82" s="195"/>
      <c r="DU82" s="195"/>
      <c r="DV82" s="195"/>
      <c r="DW82" s="195"/>
      <c r="DX82" s="195"/>
      <c r="DY82" s="195"/>
      <c r="DZ82" s="195"/>
      <c r="EA82" s="195"/>
      <c r="EB82" s="195"/>
      <c r="EC82" s="195"/>
      <c r="ED82" s="195"/>
      <c r="EE82" s="195"/>
      <c r="EF82" s="270"/>
      <c r="EG82" s="195"/>
      <c r="EH82" s="195"/>
      <c r="EI82" s="195"/>
      <c r="EJ82" s="195"/>
      <c r="EK82" s="195"/>
      <c r="EL82" s="195"/>
      <c r="EM82" s="195"/>
      <c r="EN82" s="195"/>
      <c r="EO82" s="195"/>
      <c r="EP82" s="195"/>
      <c r="EQ82" s="195"/>
      <c r="ER82" s="195"/>
      <c r="ES82" s="195" t="s">
        <v>112</v>
      </c>
      <c r="ET82" s="195"/>
      <c r="EU82" s="195"/>
      <c r="EV82" s="195"/>
      <c r="EW82" s="195"/>
      <c r="EX82" s="195"/>
      <c r="EY82" s="195"/>
      <c r="EZ82" s="195"/>
      <c r="FA82" s="195"/>
      <c r="FB82" s="195"/>
      <c r="FC82" s="195"/>
      <c r="FD82" s="195"/>
      <c r="FE82" s="196"/>
    </row>
    <row r="83" spans="1:161" ht="21" customHeight="1">
      <c r="A83" s="251" t="s">
        <v>302</v>
      </c>
      <c r="B83" s="252"/>
      <c r="C83" s="252"/>
      <c r="D83" s="252"/>
      <c r="E83" s="252"/>
      <c r="F83" s="252"/>
      <c r="G83" s="252"/>
      <c r="H83" s="252"/>
      <c r="I83" s="252"/>
      <c r="J83" s="252"/>
      <c r="K83" s="252"/>
      <c r="L83" s="252"/>
      <c r="M83" s="252"/>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2"/>
      <c r="AY83" s="252"/>
      <c r="AZ83" s="252"/>
      <c r="BA83" s="252"/>
      <c r="BB83" s="252"/>
      <c r="BC83" s="252"/>
      <c r="BD83" s="252"/>
      <c r="BE83" s="252"/>
      <c r="BF83" s="252"/>
      <c r="BG83" s="252"/>
      <c r="BH83" s="252"/>
      <c r="BI83" s="252"/>
      <c r="BJ83" s="252"/>
      <c r="BK83" s="252"/>
      <c r="BL83" s="252"/>
      <c r="BM83" s="252"/>
      <c r="BN83" s="252"/>
      <c r="BO83" s="252"/>
      <c r="BP83" s="252"/>
      <c r="BQ83" s="252"/>
      <c r="BR83" s="252"/>
      <c r="BS83" s="252"/>
      <c r="BT83" s="252"/>
      <c r="BU83" s="252"/>
      <c r="BV83" s="252"/>
      <c r="BW83" s="252"/>
      <c r="BX83" s="252"/>
      <c r="BY83" s="252"/>
      <c r="BZ83" s="252"/>
      <c r="CA83" s="252"/>
      <c r="CB83" s="252"/>
      <c r="CC83" s="252"/>
      <c r="CD83" s="252"/>
      <c r="CE83" s="252"/>
      <c r="CF83" s="252"/>
      <c r="CG83" s="252"/>
      <c r="CH83" s="252"/>
      <c r="CI83" s="252"/>
      <c r="CJ83" s="189" t="s">
        <v>158</v>
      </c>
      <c r="CK83" s="190"/>
      <c r="CL83" s="190"/>
      <c r="CM83" s="190"/>
      <c r="CN83" s="190"/>
      <c r="CO83" s="190"/>
      <c r="CP83" s="190"/>
      <c r="CQ83" s="190"/>
      <c r="CR83" s="190"/>
      <c r="CS83" s="190" t="s">
        <v>159</v>
      </c>
      <c r="CT83" s="190"/>
      <c r="CU83" s="190"/>
      <c r="CV83" s="190"/>
      <c r="CW83" s="190"/>
      <c r="CX83" s="190"/>
      <c r="CY83" s="190"/>
      <c r="CZ83" s="190"/>
      <c r="DA83" s="190"/>
      <c r="DB83" s="190"/>
      <c r="DC83" s="190"/>
      <c r="DD83" s="190"/>
      <c r="DE83" s="190"/>
      <c r="DF83" s="258"/>
      <c r="DG83" s="258"/>
      <c r="DH83" s="258"/>
      <c r="DI83" s="258"/>
      <c r="DJ83" s="258"/>
      <c r="DK83" s="258"/>
      <c r="DL83" s="258"/>
      <c r="DM83" s="258"/>
      <c r="DN83" s="258"/>
      <c r="DO83" s="258"/>
      <c r="DP83" s="258"/>
      <c r="DQ83" s="258"/>
      <c r="DR83" s="258"/>
      <c r="DS83" s="258"/>
      <c r="DT83" s="258"/>
      <c r="DU83" s="258"/>
      <c r="DV83" s="258"/>
      <c r="DW83" s="258"/>
      <c r="DX83" s="258"/>
      <c r="DY83" s="258"/>
      <c r="DZ83" s="258"/>
      <c r="EA83" s="258"/>
      <c r="EB83" s="258"/>
      <c r="EC83" s="258"/>
      <c r="ED83" s="258"/>
      <c r="EE83" s="258"/>
      <c r="EF83" s="258"/>
      <c r="EG83" s="258"/>
      <c r="EH83" s="258"/>
      <c r="EI83" s="258"/>
      <c r="EJ83" s="258"/>
      <c r="EK83" s="258"/>
      <c r="EL83" s="258"/>
      <c r="EM83" s="258"/>
      <c r="EN83" s="258"/>
      <c r="EO83" s="258"/>
      <c r="EP83" s="258"/>
      <c r="EQ83" s="258"/>
      <c r="ER83" s="258"/>
      <c r="ES83" s="173" t="s">
        <v>112</v>
      </c>
      <c r="ET83" s="174"/>
      <c r="EU83" s="174"/>
      <c r="EV83" s="174"/>
      <c r="EW83" s="174"/>
      <c r="EX83" s="174"/>
      <c r="EY83" s="174"/>
      <c r="EZ83" s="174"/>
      <c r="FA83" s="174"/>
      <c r="FB83" s="174"/>
      <c r="FC83" s="174"/>
      <c r="FD83" s="174"/>
      <c r="FE83" s="271"/>
    </row>
    <row r="84" spans="1:161" ht="10.5" customHeight="1">
      <c r="A84" s="251" t="s">
        <v>303</v>
      </c>
      <c r="B84" s="252"/>
      <c r="C84" s="252"/>
      <c r="D84" s="252"/>
      <c r="E84" s="252"/>
      <c r="F84" s="252"/>
      <c r="G84" s="252"/>
      <c r="H84" s="252"/>
      <c r="I84" s="252"/>
      <c r="J84" s="252"/>
      <c r="K84" s="252"/>
      <c r="L84" s="252"/>
      <c r="M84" s="252"/>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c r="AV84" s="252"/>
      <c r="AW84" s="252"/>
      <c r="AX84" s="252"/>
      <c r="AY84" s="252"/>
      <c r="AZ84" s="252"/>
      <c r="BA84" s="252"/>
      <c r="BB84" s="252"/>
      <c r="BC84" s="252"/>
      <c r="BD84" s="252"/>
      <c r="BE84" s="252"/>
      <c r="BF84" s="252"/>
      <c r="BG84" s="252"/>
      <c r="BH84" s="252"/>
      <c r="BI84" s="252"/>
      <c r="BJ84" s="252"/>
      <c r="BK84" s="252"/>
      <c r="BL84" s="252"/>
      <c r="BM84" s="252"/>
      <c r="BN84" s="252"/>
      <c r="BO84" s="252"/>
      <c r="BP84" s="252"/>
      <c r="BQ84" s="252"/>
      <c r="BR84" s="252"/>
      <c r="BS84" s="252"/>
      <c r="BT84" s="252"/>
      <c r="BU84" s="252"/>
      <c r="BV84" s="252"/>
      <c r="BW84" s="252"/>
      <c r="BX84" s="252"/>
      <c r="BY84" s="252"/>
      <c r="BZ84" s="252"/>
      <c r="CA84" s="252"/>
      <c r="CB84" s="252"/>
      <c r="CC84" s="252"/>
      <c r="CD84" s="252"/>
      <c r="CE84" s="252"/>
      <c r="CF84" s="252"/>
      <c r="CG84" s="252"/>
      <c r="CH84" s="252"/>
      <c r="CI84" s="252"/>
      <c r="CJ84" s="189" t="s">
        <v>160</v>
      </c>
      <c r="CK84" s="190"/>
      <c r="CL84" s="190"/>
      <c r="CM84" s="190"/>
      <c r="CN84" s="190"/>
      <c r="CO84" s="190"/>
      <c r="CP84" s="190"/>
      <c r="CQ84" s="190"/>
      <c r="CR84" s="190"/>
      <c r="CS84" s="190" t="s">
        <v>304</v>
      </c>
      <c r="CT84" s="190"/>
      <c r="CU84" s="190"/>
      <c r="CV84" s="190"/>
      <c r="CW84" s="190"/>
      <c r="CX84" s="190"/>
      <c r="CY84" s="190"/>
      <c r="CZ84" s="190"/>
      <c r="DA84" s="190"/>
      <c r="DB84" s="190"/>
      <c r="DC84" s="190"/>
      <c r="DD84" s="190"/>
      <c r="DE84" s="190"/>
      <c r="DF84" s="191"/>
      <c r="DG84" s="191"/>
      <c r="DH84" s="191"/>
      <c r="DI84" s="191"/>
      <c r="DJ84" s="191"/>
      <c r="DK84" s="191"/>
      <c r="DL84" s="191"/>
      <c r="DM84" s="191"/>
      <c r="DN84" s="191"/>
      <c r="DO84" s="191"/>
      <c r="DP84" s="191"/>
      <c r="DQ84" s="191"/>
      <c r="DR84" s="191"/>
      <c r="DS84" s="191"/>
      <c r="DT84" s="191"/>
      <c r="DU84" s="191"/>
      <c r="DV84" s="191"/>
      <c r="DW84" s="191"/>
      <c r="DX84" s="191"/>
      <c r="DY84" s="191"/>
      <c r="DZ84" s="191"/>
      <c r="EA84" s="191"/>
      <c r="EB84" s="191"/>
      <c r="EC84" s="191"/>
      <c r="ED84" s="191"/>
      <c r="EE84" s="191"/>
      <c r="EF84" s="191"/>
      <c r="EG84" s="191"/>
      <c r="EH84" s="191"/>
      <c r="EI84" s="191"/>
      <c r="EJ84" s="191"/>
      <c r="EK84" s="191"/>
      <c r="EL84" s="191"/>
      <c r="EM84" s="191"/>
      <c r="EN84" s="191"/>
      <c r="EO84" s="191"/>
      <c r="EP84" s="191"/>
      <c r="EQ84" s="191"/>
      <c r="ER84" s="191"/>
      <c r="ES84" s="191"/>
      <c r="ET84" s="191"/>
      <c r="EU84" s="191"/>
      <c r="EV84" s="191"/>
      <c r="EW84" s="191"/>
      <c r="EX84" s="191"/>
      <c r="EY84" s="191"/>
      <c r="EZ84" s="191"/>
      <c r="FA84" s="191"/>
      <c r="FB84" s="191"/>
      <c r="FC84" s="191"/>
      <c r="FD84" s="191"/>
      <c r="FE84" s="192"/>
    </row>
    <row r="85" spans="1:161" ht="21" customHeight="1">
      <c r="A85" s="251" t="s">
        <v>305</v>
      </c>
      <c r="B85" s="252"/>
      <c r="C85" s="252"/>
      <c r="D85" s="252"/>
      <c r="E85" s="252"/>
      <c r="F85" s="252"/>
      <c r="G85" s="252"/>
      <c r="H85" s="252"/>
      <c r="I85" s="252"/>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c r="BA85" s="252"/>
      <c r="BB85" s="252"/>
      <c r="BC85" s="252"/>
      <c r="BD85" s="252"/>
      <c r="BE85" s="252"/>
      <c r="BF85" s="252"/>
      <c r="BG85" s="252"/>
      <c r="BH85" s="252"/>
      <c r="BI85" s="252"/>
      <c r="BJ85" s="252"/>
      <c r="BK85" s="252"/>
      <c r="BL85" s="252"/>
      <c r="BM85" s="252"/>
      <c r="BN85" s="252"/>
      <c r="BO85" s="252"/>
      <c r="BP85" s="252"/>
      <c r="BQ85" s="252"/>
      <c r="BR85" s="252"/>
      <c r="BS85" s="252"/>
      <c r="BT85" s="252"/>
      <c r="BU85" s="252"/>
      <c r="BV85" s="252"/>
      <c r="BW85" s="252"/>
      <c r="BX85" s="252"/>
      <c r="BY85" s="252"/>
      <c r="BZ85" s="252"/>
      <c r="CA85" s="252"/>
      <c r="CB85" s="252"/>
      <c r="CC85" s="252"/>
      <c r="CD85" s="252"/>
      <c r="CE85" s="252"/>
      <c r="CF85" s="252"/>
      <c r="CG85" s="252"/>
      <c r="CH85" s="252"/>
      <c r="CI85" s="252"/>
      <c r="CJ85" s="189" t="s">
        <v>162</v>
      </c>
      <c r="CK85" s="190"/>
      <c r="CL85" s="190"/>
      <c r="CM85" s="190"/>
      <c r="CN85" s="190"/>
      <c r="CO85" s="190"/>
      <c r="CP85" s="190"/>
      <c r="CQ85" s="190"/>
      <c r="CR85" s="190"/>
      <c r="CS85" s="190" t="s">
        <v>161</v>
      </c>
      <c r="CT85" s="190"/>
      <c r="CU85" s="190"/>
      <c r="CV85" s="190"/>
      <c r="CW85" s="190"/>
      <c r="CX85" s="190"/>
      <c r="CY85" s="190"/>
      <c r="CZ85" s="190"/>
      <c r="DA85" s="190"/>
      <c r="DB85" s="190"/>
      <c r="DC85" s="190"/>
      <c r="DD85" s="190"/>
      <c r="DE85" s="190"/>
      <c r="DF85" s="258"/>
      <c r="DG85" s="258"/>
      <c r="DH85" s="258"/>
      <c r="DI85" s="258"/>
      <c r="DJ85" s="258"/>
      <c r="DK85" s="258"/>
      <c r="DL85" s="258"/>
      <c r="DM85" s="258"/>
      <c r="DN85" s="258"/>
      <c r="DO85" s="258"/>
      <c r="DP85" s="258"/>
      <c r="DQ85" s="258"/>
      <c r="DR85" s="258"/>
      <c r="DS85" s="258"/>
      <c r="DT85" s="258"/>
      <c r="DU85" s="258"/>
      <c r="DV85" s="258"/>
      <c r="DW85" s="258"/>
      <c r="DX85" s="258"/>
      <c r="DY85" s="258"/>
      <c r="DZ85" s="258"/>
      <c r="EA85" s="258"/>
      <c r="EB85" s="258"/>
      <c r="EC85" s="258"/>
      <c r="ED85" s="258"/>
      <c r="EE85" s="258"/>
      <c r="EF85" s="258"/>
      <c r="EG85" s="258"/>
      <c r="EH85" s="258"/>
      <c r="EI85" s="258"/>
      <c r="EJ85" s="258"/>
      <c r="EK85" s="258"/>
      <c r="EL85" s="258"/>
      <c r="EM85" s="258"/>
      <c r="EN85" s="258"/>
      <c r="EO85" s="258"/>
      <c r="EP85" s="258"/>
      <c r="EQ85" s="258"/>
      <c r="ER85" s="258"/>
      <c r="ES85" s="173" t="s">
        <v>112</v>
      </c>
      <c r="ET85" s="174"/>
      <c r="EU85" s="174"/>
      <c r="EV85" s="174"/>
      <c r="EW85" s="174"/>
      <c r="EX85" s="174"/>
      <c r="EY85" s="174"/>
      <c r="EZ85" s="174"/>
      <c r="FA85" s="174"/>
      <c r="FB85" s="174"/>
      <c r="FC85" s="174"/>
      <c r="FD85" s="174"/>
      <c r="FE85" s="271"/>
    </row>
    <row r="86" spans="1:161" ht="30" customHeight="1">
      <c r="A86" s="251" t="s">
        <v>306</v>
      </c>
      <c r="B86" s="252"/>
      <c r="C86" s="252"/>
      <c r="D86" s="252"/>
      <c r="E86" s="252"/>
      <c r="F86" s="252"/>
      <c r="G86" s="252"/>
      <c r="H86" s="252"/>
      <c r="I86" s="252"/>
      <c r="J86" s="252"/>
      <c r="K86" s="252"/>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c r="BA86" s="252"/>
      <c r="BB86" s="252"/>
      <c r="BC86" s="252"/>
      <c r="BD86" s="252"/>
      <c r="BE86" s="252"/>
      <c r="BF86" s="252"/>
      <c r="BG86" s="252"/>
      <c r="BH86" s="252"/>
      <c r="BI86" s="252"/>
      <c r="BJ86" s="252"/>
      <c r="BK86" s="252"/>
      <c r="BL86" s="252"/>
      <c r="BM86" s="252"/>
      <c r="BN86" s="252"/>
      <c r="BO86" s="252"/>
      <c r="BP86" s="252"/>
      <c r="BQ86" s="252"/>
      <c r="BR86" s="252"/>
      <c r="BS86" s="252"/>
      <c r="BT86" s="252"/>
      <c r="BU86" s="252"/>
      <c r="BV86" s="252"/>
      <c r="BW86" s="252"/>
      <c r="BX86" s="252"/>
      <c r="BY86" s="252"/>
      <c r="BZ86" s="252"/>
      <c r="CA86" s="252"/>
      <c r="CB86" s="252"/>
      <c r="CC86" s="252"/>
      <c r="CD86" s="252"/>
      <c r="CE86" s="252"/>
      <c r="CF86" s="252"/>
      <c r="CG86" s="252"/>
      <c r="CH86" s="252"/>
      <c r="CI86" s="252"/>
      <c r="CJ86" s="189" t="s">
        <v>164</v>
      </c>
      <c r="CK86" s="190"/>
      <c r="CL86" s="190"/>
      <c r="CM86" s="190"/>
      <c r="CN86" s="190"/>
      <c r="CO86" s="190"/>
      <c r="CP86" s="190"/>
      <c r="CQ86" s="190"/>
      <c r="CR86" s="190"/>
      <c r="CS86" s="190" t="s">
        <v>163</v>
      </c>
      <c r="CT86" s="190"/>
      <c r="CU86" s="190"/>
      <c r="CV86" s="190"/>
      <c r="CW86" s="190"/>
      <c r="CX86" s="190"/>
      <c r="CY86" s="190"/>
      <c r="CZ86" s="190"/>
      <c r="DA86" s="190"/>
      <c r="DB86" s="190"/>
      <c r="DC86" s="190"/>
      <c r="DD86" s="190"/>
      <c r="DE86" s="190"/>
      <c r="DF86" s="250"/>
      <c r="DG86" s="250"/>
      <c r="DH86" s="250"/>
      <c r="DI86" s="250"/>
      <c r="DJ86" s="250"/>
      <c r="DK86" s="250"/>
      <c r="DL86" s="250"/>
      <c r="DM86" s="250"/>
      <c r="DN86" s="250"/>
      <c r="DO86" s="250"/>
      <c r="DP86" s="250"/>
      <c r="DQ86" s="250"/>
      <c r="DR86" s="250"/>
      <c r="DS86" s="250"/>
      <c r="DT86" s="250"/>
      <c r="DU86" s="250"/>
      <c r="DV86" s="250"/>
      <c r="DW86" s="250"/>
      <c r="DX86" s="250"/>
      <c r="DY86" s="250"/>
      <c r="DZ86" s="250"/>
      <c r="EA86" s="250"/>
      <c r="EB86" s="250"/>
      <c r="EC86" s="250"/>
      <c r="ED86" s="250"/>
      <c r="EE86" s="250"/>
      <c r="EF86" s="250"/>
      <c r="EG86" s="250"/>
      <c r="EH86" s="250"/>
      <c r="EI86" s="250"/>
      <c r="EJ86" s="250"/>
      <c r="EK86" s="250"/>
      <c r="EL86" s="250"/>
      <c r="EM86" s="250"/>
      <c r="EN86" s="250"/>
      <c r="EO86" s="250"/>
      <c r="EP86" s="250"/>
      <c r="EQ86" s="250"/>
      <c r="ER86" s="250"/>
      <c r="ES86" s="173" t="s">
        <v>112</v>
      </c>
      <c r="ET86" s="174"/>
      <c r="EU86" s="174"/>
      <c r="EV86" s="174"/>
      <c r="EW86" s="174"/>
      <c r="EX86" s="174"/>
      <c r="EY86" s="174"/>
      <c r="EZ86" s="174"/>
      <c r="FA86" s="174"/>
      <c r="FB86" s="174"/>
      <c r="FC86" s="174"/>
      <c r="FD86" s="174"/>
      <c r="FE86" s="271"/>
    </row>
    <row r="87" spans="1:161" ht="10.5" customHeight="1">
      <c r="A87" s="251" t="s">
        <v>224</v>
      </c>
      <c r="B87" s="252"/>
      <c r="C87" s="252"/>
      <c r="D87" s="252"/>
      <c r="E87" s="252"/>
      <c r="F87" s="252"/>
      <c r="G87" s="252"/>
      <c r="H87" s="252"/>
      <c r="I87" s="252"/>
      <c r="J87" s="252"/>
      <c r="K87" s="252"/>
      <c r="L87" s="252"/>
      <c r="M87" s="252"/>
      <c r="N87" s="252"/>
      <c r="O87" s="252"/>
      <c r="P87" s="252"/>
      <c r="Q87" s="252"/>
      <c r="R87" s="252"/>
      <c r="S87" s="252"/>
      <c r="T87" s="252"/>
      <c r="U87" s="252"/>
      <c r="V87" s="252"/>
      <c r="W87" s="252"/>
      <c r="X87" s="252"/>
      <c r="Y87" s="252"/>
      <c r="Z87" s="252"/>
      <c r="AA87" s="252"/>
      <c r="AB87" s="252"/>
      <c r="AC87" s="252"/>
      <c r="AD87" s="252"/>
      <c r="AE87" s="252"/>
      <c r="AF87" s="252"/>
      <c r="AG87" s="252"/>
      <c r="AH87" s="252"/>
      <c r="AI87" s="252"/>
      <c r="AJ87" s="252"/>
      <c r="AK87" s="252"/>
      <c r="AL87" s="252"/>
      <c r="AM87" s="252"/>
      <c r="AN87" s="252"/>
      <c r="AO87" s="252"/>
      <c r="AP87" s="252"/>
      <c r="AQ87" s="252"/>
      <c r="AR87" s="252"/>
      <c r="AS87" s="252"/>
      <c r="AT87" s="252"/>
      <c r="AU87" s="252"/>
      <c r="AV87" s="252"/>
      <c r="AW87" s="252"/>
      <c r="AX87" s="252"/>
      <c r="AY87" s="252"/>
      <c r="AZ87" s="252"/>
      <c r="BA87" s="252"/>
      <c r="BB87" s="252"/>
      <c r="BC87" s="252"/>
      <c r="BD87" s="252"/>
      <c r="BE87" s="252"/>
      <c r="BF87" s="252"/>
      <c r="BG87" s="252"/>
      <c r="BH87" s="252"/>
      <c r="BI87" s="252"/>
      <c r="BJ87" s="252"/>
      <c r="BK87" s="252"/>
      <c r="BL87" s="252"/>
      <c r="BM87" s="252"/>
      <c r="BN87" s="252"/>
      <c r="BO87" s="252"/>
      <c r="BP87" s="252"/>
      <c r="BQ87" s="252"/>
      <c r="BR87" s="252"/>
      <c r="BS87" s="252"/>
      <c r="BT87" s="252"/>
      <c r="BU87" s="252"/>
      <c r="BV87" s="252"/>
      <c r="BW87" s="252"/>
      <c r="BX87" s="252"/>
      <c r="BY87" s="252"/>
      <c r="BZ87" s="252"/>
      <c r="CA87" s="252"/>
      <c r="CB87" s="252"/>
      <c r="CC87" s="252"/>
      <c r="CD87" s="252"/>
      <c r="CE87" s="252"/>
      <c r="CF87" s="252"/>
      <c r="CG87" s="252"/>
      <c r="CH87" s="252"/>
      <c r="CI87" s="252"/>
      <c r="CJ87" s="189" t="s">
        <v>307</v>
      </c>
      <c r="CK87" s="190"/>
      <c r="CL87" s="190"/>
      <c r="CM87" s="190"/>
      <c r="CN87" s="190"/>
      <c r="CO87" s="190"/>
      <c r="CP87" s="190"/>
      <c r="CQ87" s="190"/>
      <c r="CR87" s="190"/>
      <c r="CS87" s="190" t="s">
        <v>165</v>
      </c>
      <c r="CT87" s="190"/>
      <c r="CU87" s="190"/>
      <c r="CV87" s="190"/>
      <c r="CW87" s="190"/>
      <c r="CX87" s="190"/>
      <c r="CY87" s="190"/>
      <c r="CZ87" s="190"/>
      <c r="DA87" s="190"/>
      <c r="DB87" s="190"/>
      <c r="DC87" s="190"/>
      <c r="DD87" s="190"/>
      <c r="DE87" s="190"/>
      <c r="DF87" s="188"/>
      <c r="DG87" s="188"/>
      <c r="DH87" s="188"/>
      <c r="DI87" s="188"/>
      <c r="DJ87" s="188"/>
      <c r="DK87" s="188"/>
      <c r="DL87" s="188"/>
      <c r="DM87" s="188"/>
      <c r="DN87" s="188"/>
      <c r="DO87" s="188"/>
      <c r="DP87" s="188"/>
      <c r="DQ87" s="188"/>
      <c r="DR87" s="188"/>
      <c r="DS87" s="188"/>
      <c r="DT87" s="188"/>
      <c r="DU87" s="188"/>
      <c r="DV87" s="188"/>
      <c r="DW87" s="188"/>
      <c r="DX87" s="188"/>
      <c r="DY87" s="188"/>
      <c r="DZ87" s="188"/>
      <c r="EA87" s="188"/>
      <c r="EB87" s="188"/>
      <c r="EC87" s="188"/>
      <c r="ED87" s="188"/>
      <c r="EE87" s="188"/>
      <c r="EF87" s="188"/>
      <c r="EG87" s="188"/>
      <c r="EH87" s="188"/>
      <c r="EI87" s="188"/>
      <c r="EJ87" s="188"/>
      <c r="EK87" s="188"/>
      <c r="EL87" s="188"/>
      <c r="EM87" s="188"/>
      <c r="EN87" s="188"/>
      <c r="EO87" s="188"/>
      <c r="EP87" s="188"/>
      <c r="EQ87" s="188"/>
      <c r="ER87" s="188"/>
      <c r="ES87" s="191" t="s">
        <v>112</v>
      </c>
      <c r="ET87" s="191"/>
      <c r="EU87" s="191"/>
      <c r="EV87" s="191"/>
      <c r="EW87" s="191"/>
      <c r="EX87" s="191"/>
      <c r="EY87" s="191"/>
      <c r="EZ87" s="191"/>
      <c r="FA87" s="191"/>
      <c r="FB87" s="191"/>
      <c r="FC87" s="191"/>
      <c r="FD87" s="191"/>
      <c r="FE87" s="192"/>
    </row>
    <row r="88" spans="1:161" ht="10.5" customHeight="1">
      <c r="A88" s="256" t="s">
        <v>166</v>
      </c>
      <c r="B88" s="257"/>
      <c r="C88" s="257"/>
      <c r="D88" s="257"/>
      <c r="E88" s="257"/>
      <c r="F88" s="257"/>
      <c r="G88" s="257"/>
      <c r="H88" s="257"/>
      <c r="I88" s="257"/>
      <c r="J88" s="257"/>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189" t="s">
        <v>167</v>
      </c>
      <c r="CK88" s="190"/>
      <c r="CL88" s="190"/>
      <c r="CM88" s="190"/>
      <c r="CN88" s="190"/>
      <c r="CO88" s="190"/>
      <c r="CP88" s="190"/>
      <c r="CQ88" s="190"/>
      <c r="CR88" s="190"/>
      <c r="CS88" s="190" t="s">
        <v>168</v>
      </c>
      <c r="CT88" s="190"/>
      <c r="CU88" s="190"/>
      <c r="CV88" s="190"/>
      <c r="CW88" s="190"/>
      <c r="CX88" s="190"/>
      <c r="CY88" s="190"/>
      <c r="CZ88" s="190"/>
      <c r="DA88" s="190"/>
      <c r="DB88" s="190"/>
      <c r="DC88" s="190"/>
      <c r="DD88" s="190"/>
      <c r="DE88" s="190"/>
      <c r="DF88" s="188">
        <f>DF89+DF90+DF91</f>
        <v>197835.18</v>
      </c>
      <c r="DG88" s="188"/>
      <c r="DH88" s="188"/>
      <c r="DI88" s="188"/>
      <c r="DJ88" s="188"/>
      <c r="DK88" s="188"/>
      <c r="DL88" s="188"/>
      <c r="DM88" s="188"/>
      <c r="DN88" s="188"/>
      <c r="DO88" s="188"/>
      <c r="DP88" s="188"/>
      <c r="DQ88" s="188"/>
      <c r="DR88" s="188"/>
      <c r="DS88" s="188">
        <f>DS89+DS90+DS91</f>
        <v>239326.83</v>
      </c>
      <c r="DT88" s="188"/>
      <c r="DU88" s="188"/>
      <c r="DV88" s="188"/>
      <c r="DW88" s="188"/>
      <c r="DX88" s="188"/>
      <c r="DY88" s="188"/>
      <c r="DZ88" s="188"/>
      <c r="EA88" s="188"/>
      <c r="EB88" s="188"/>
      <c r="EC88" s="188"/>
      <c r="ED88" s="188"/>
      <c r="EE88" s="188"/>
      <c r="EF88" s="188">
        <f>EF89+EF90+EF91</f>
        <v>241072.85</v>
      </c>
      <c r="EG88" s="188"/>
      <c r="EH88" s="188"/>
      <c r="EI88" s="188"/>
      <c r="EJ88" s="188"/>
      <c r="EK88" s="188"/>
      <c r="EL88" s="188"/>
      <c r="EM88" s="188"/>
      <c r="EN88" s="188"/>
      <c r="EO88" s="188"/>
      <c r="EP88" s="188"/>
      <c r="EQ88" s="188"/>
      <c r="ER88" s="188"/>
      <c r="ES88" s="191" t="s">
        <v>112</v>
      </c>
      <c r="ET88" s="191"/>
      <c r="EU88" s="191"/>
      <c r="EV88" s="191"/>
      <c r="EW88" s="191"/>
      <c r="EX88" s="191"/>
      <c r="EY88" s="191"/>
      <c r="EZ88" s="191"/>
      <c r="FA88" s="191"/>
      <c r="FB88" s="191"/>
      <c r="FC88" s="191"/>
      <c r="FD88" s="191"/>
      <c r="FE88" s="192"/>
    </row>
    <row r="89" spans="1:162" ht="21" customHeight="1">
      <c r="A89" s="251" t="s">
        <v>169</v>
      </c>
      <c r="B89" s="252"/>
      <c r="C89" s="252"/>
      <c r="D89" s="252"/>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2"/>
      <c r="BA89" s="252"/>
      <c r="BB89" s="252"/>
      <c r="BC89" s="252"/>
      <c r="BD89" s="252"/>
      <c r="BE89" s="252"/>
      <c r="BF89" s="252"/>
      <c r="BG89" s="252"/>
      <c r="BH89" s="252"/>
      <c r="BI89" s="252"/>
      <c r="BJ89" s="252"/>
      <c r="BK89" s="252"/>
      <c r="BL89" s="252"/>
      <c r="BM89" s="252"/>
      <c r="BN89" s="252"/>
      <c r="BO89" s="252"/>
      <c r="BP89" s="252"/>
      <c r="BQ89" s="252"/>
      <c r="BR89" s="252"/>
      <c r="BS89" s="252"/>
      <c r="BT89" s="252"/>
      <c r="BU89" s="252"/>
      <c r="BV89" s="252"/>
      <c r="BW89" s="252"/>
      <c r="BX89" s="252"/>
      <c r="BY89" s="252"/>
      <c r="BZ89" s="252"/>
      <c r="CA89" s="252"/>
      <c r="CB89" s="252"/>
      <c r="CC89" s="252"/>
      <c r="CD89" s="252"/>
      <c r="CE89" s="252"/>
      <c r="CF89" s="252"/>
      <c r="CG89" s="252"/>
      <c r="CH89" s="252"/>
      <c r="CI89" s="252"/>
      <c r="CJ89" s="189" t="s">
        <v>170</v>
      </c>
      <c r="CK89" s="190"/>
      <c r="CL89" s="190"/>
      <c r="CM89" s="190"/>
      <c r="CN89" s="190"/>
      <c r="CO89" s="190"/>
      <c r="CP89" s="190"/>
      <c r="CQ89" s="190"/>
      <c r="CR89" s="190"/>
      <c r="CS89" s="190" t="s">
        <v>171</v>
      </c>
      <c r="CT89" s="190"/>
      <c r="CU89" s="190"/>
      <c r="CV89" s="190"/>
      <c r="CW89" s="190"/>
      <c r="CX89" s="190"/>
      <c r="CY89" s="190"/>
      <c r="CZ89" s="190"/>
      <c r="DA89" s="190"/>
      <c r="DB89" s="190"/>
      <c r="DC89" s="190"/>
      <c r="DD89" s="190"/>
      <c r="DE89" s="190"/>
      <c r="DF89" s="188">
        <f>'обоснование местн'!E80+'обоснование внебюджет'!E73+' ВНЕБЮДЖЕТ ГРАНТЫ 2022'!E73+'обоснование внебюджет'!E109</f>
        <v>197835.18</v>
      </c>
      <c r="DG89" s="188"/>
      <c r="DH89" s="188"/>
      <c r="DI89" s="188"/>
      <c r="DJ89" s="188"/>
      <c r="DK89" s="188"/>
      <c r="DL89" s="188"/>
      <c r="DM89" s="188"/>
      <c r="DN89" s="188"/>
      <c r="DO89" s="188"/>
      <c r="DP89" s="188"/>
      <c r="DQ89" s="188"/>
      <c r="DR89" s="188"/>
      <c r="DS89" s="188">
        <v>239326.83</v>
      </c>
      <c r="DT89" s="188"/>
      <c r="DU89" s="188"/>
      <c r="DV89" s="188"/>
      <c r="DW89" s="188"/>
      <c r="DX89" s="188"/>
      <c r="DY89" s="188"/>
      <c r="DZ89" s="188"/>
      <c r="EA89" s="188"/>
      <c r="EB89" s="188"/>
      <c r="EC89" s="188"/>
      <c r="ED89" s="188"/>
      <c r="EE89" s="188"/>
      <c r="EF89" s="188">
        <v>241072.85</v>
      </c>
      <c r="EG89" s="188"/>
      <c r="EH89" s="188"/>
      <c r="EI89" s="188"/>
      <c r="EJ89" s="188"/>
      <c r="EK89" s="188"/>
      <c r="EL89" s="188"/>
      <c r="EM89" s="188"/>
      <c r="EN89" s="188"/>
      <c r="EO89" s="188"/>
      <c r="EP89" s="188"/>
      <c r="EQ89" s="188"/>
      <c r="ER89" s="188"/>
      <c r="ES89" s="258" t="s">
        <v>112</v>
      </c>
      <c r="ET89" s="258"/>
      <c r="EU89" s="258"/>
      <c r="EV89" s="258"/>
      <c r="EW89" s="258"/>
      <c r="EX89" s="258"/>
      <c r="EY89" s="258"/>
      <c r="EZ89" s="258"/>
      <c r="FA89" s="258"/>
      <c r="FB89" s="258"/>
      <c r="FC89" s="258"/>
      <c r="FD89" s="258"/>
      <c r="FE89" s="259"/>
      <c r="FF89" s="1" t="s">
        <v>384</v>
      </c>
    </row>
    <row r="90" spans="1:161" ht="21" customHeight="1">
      <c r="A90" s="251" t="s">
        <v>308</v>
      </c>
      <c r="B90" s="252"/>
      <c r="C90" s="252"/>
      <c r="D90" s="252"/>
      <c r="E90" s="252"/>
      <c r="F90" s="252"/>
      <c r="G90" s="252"/>
      <c r="H90" s="252"/>
      <c r="I90" s="252"/>
      <c r="J90" s="252"/>
      <c r="K90" s="252"/>
      <c r="L90" s="252"/>
      <c r="M90" s="252"/>
      <c r="N90" s="252"/>
      <c r="O90" s="252"/>
      <c r="P90" s="252"/>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2"/>
      <c r="BA90" s="252"/>
      <c r="BB90" s="252"/>
      <c r="BC90" s="252"/>
      <c r="BD90" s="252"/>
      <c r="BE90" s="252"/>
      <c r="BF90" s="252"/>
      <c r="BG90" s="252"/>
      <c r="BH90" s="252"/>
      <c r="BI90" s="252"/>
      <c r="BJ90" s="252"/>
      <c r="BK90" s="252"/>
      <c r="BL90" s="252"/>
      <c r="BM90" s="252"/>
      <c r="BN90" s="252"/>
      <c r="BO90" s="252"/>
      <c r="BP90" s="252"/>
      <c r="BQ90" s="252"/>
      <c r="BR90" s="252"/>
      <c r="BS90" s="252"/>
      <c r="BT90" s="252"/>
      <c r="BU90" s="252"/>
      <c r="BV90" s="252"/>
      <c r="BW90" s="252"/>
      <c r="BX90" s="252"/>
      <c r="BY90" s="252"/>
      <c r="BZ90" s="252"/>
      <c r="CA90" s="252"/>
      <c r="CB90" s="252"/>
      <c r="CC90" s="252"/>
      <c r="CD90" s="252"/>
      <c r="CE90" s="252"/>
      <c r="CF90" s="252"/>
      <c r="CG90" s="252"/>
      <c r="CH90" s="252"/>
      <c r="CI90" s="252"/>
      <c r="CJ90" s="189" t="s">
        <v>172</v>
      </c>
      <c r="CK90" s="190"/>
      <c r="CL90" s="190"/>
      <c r="CM90" s="190"/>
      <c r="CN90" s="190"/>
      <c r="CO90" s="190"/>
      <c r="CP90" s="190"/>
      <c r="CQ90" s="190"/>
      <c r="CR90" s="190"/>
      <c r="CS90" s="190" t="s">
        <v>173</v>
      </c>
      <c r="CT90" s="190"/>
      <c r="CU90" s="190"/>
      <c r="CV90" s="190"/>
      <c r="CW90" s="190"/>
      <c r="CX90" s="190"/>
      <c r="CY90" s="190"/>
      <c r="CZ90" s="190"/>
      <c r="DA90" s="190"/>
      <c r="DB90" s="190"/>
      <c r="DC90" s="190"/>
      <c r="DD90" s="190"/>
      <c r="DE90" s="190"/>
      <c r="DF90" s="250"/>
      <c r="DG90" s="250"/>
      <c r="DH90" s="250"/>
      <c r="DI90" s="250"/>
      <c r="DJ90" s="250"/>
      <c r="DK90" s="250"/>
      <c r="DL90" s="250"/>
      <c r="DM90" s="250"/>
      <c r="DN90" s="250"/>
      <c r="DO90" s="250"/>
      <c r="DP90" s="250"/>
      <c r="DQ90" s="250"/>
      <c r="DR90" s="250"/>
      <c r="DS90" s="250"/>
      <c r="DT90" s="250"/>
      <c r="DU90" s="250"/>
      <c r="DV90" s="250"/>
      <c r="DW90" s="250"/>
      <c r="DX90" s="250"/>
      <c r="DY90" s="250"/>
      <c r="DZ90" s="250"/>
      <c r="EA90" s="250"/>
      <c r="EB90" s="250"/>
      <c r="EC90" s="250"/>
      <c r="ED90" s="250"/>
      <c r="EE90" s="250"/>
      <c r="EF90" s="250"/>
      <c r="EG90" s="250"/>
      <c r="EH90" s="250"/>
      <c r="EI90" s="250"/>
      <c r="EJ90" s="250"/>
      <c r="EK90" s="250"/>
      <c r="EL90" s="250"/>
      <c r="EM90" s="250"/>
      <c r="EN90" s="250"/>
      <c r="EO90" s="250"/>
      <c r="EP90" s="250"/>
      <c r="EQ90" s="250"/>
      <c r="ER90" s="250"/>
      <c r="ES90" s="258" t="s">
        <v>112</v>
      </c>
      <c r="ET90" s="258"/>
      <c r="EU90" s="258"/>
      <c r="EV90" s="258"/>
      <c r="EW90" s="258"/>
      <c r="EX90" s="258"/>
      <c r="EY90" s="258"/>
      <c r="EZ90" s="258"/>
      <c r="FA90" s="258"/>
      <c r="FB90" s="258"/>
      <c r="FC90" s="258"/>
      <c r="FD90" s="258"/>
      <c r="FE90" s="259"/>
    </row>
    <row r="91" spans="1:161" ht="10.5" customHeight="1">
      <c r="A91" s="251" t="s">
        <v>174</v>
      </c>
      <c r="B91" s="252"/>
      <c r="C91" s="252"/>
      <c r="D91" s="252"/>
      <c r="E91" s="252"/>
      <c r="F91" s="252"/>
      <c r="G91" s="252"/>
      <c r="H91" s="252"/>
      <c r="I91" s="252"/>
      <c r="J91" s="252"/>
      <c r="K91" s="252"/>
      <c r="L91" s="252"/>
      <c r="M91" s="252"/>
      <c r="N91" s="252"/>
      <c r="O91" s="252"/>
      <c r="P91" s="252"/>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2"/>
      <c r="BA91" s="252"/>
      <c r="BB91" s="252"/>
      <c r="BC91" s="252"/>
      <c r="BD91" s="252"/>
      <c r="BE91" s="252"/>
      <c r="BF91" s="252"/>
      <c r="BG91" s="252"/>
      <c r="BH91" s="252"/>
      <c r="BI91" s="252"/>
      <c r="BJ91" s="252"/>
      <c r="BK91" s="252"/>
      <c r="BL91" s="252"/>
      <c r="BM91" s="252"/>
      <c r="BN91" s="252"/>
      <c r="BO91" s="252"/>
      <c r="BP91" s="252"/>
      <c r="BQ91" s="252"/>
      <c r="BR91" s="252"/>
      <c r="BS91" s="252"/>
      <c r="BT91" s="252"/>
      <c r="BU91" s="252"/>
      <c r="BV91" s="252"/>
      <c r="BW91" s="252"/>
      <c r="BX91" s="252"/>
      <c r="BY91" s="252"/>
      <c r="BZ91" s="252"/>
      <c r="CA91" s="252"/>
      <c r="CB91" s="252"/>
      <c r="CC91" s="252"/>
      <c r="CD91" s="252"/>
      <c r="CE91" s="252"/>
      <c r="CF91" s="252"/>
      <c r="CG91" s="252"/>
      <c r="CH91" s="252"/>
      <c r="CI91" s="252"/>
      <c r="CJ91" s="189" t="s">
        <v>175</v>
      </c>
      <c r="CK91" s="190"/>
      <c r="CL91" s="190"/>
      <c r="CM91" s="190"/>
      <c r="CN91" s="190"/>
      <c r="CO91" s="190"/>
      <c r="CP91" s="190"/>
      <c r="CQ91" s="190"/>
      <c r="CR91" s="190"/>
      <c r="CS91" s="190" t="s">
        <v>176</v>
      </c>
      <c r="CT91" s="190"/>
      <c r="CU91" s="190"/>
      <c r="CV91" s="190"/>
      <c r="CW91" s="190"/>
      <c r="CX91" s="190"/>
      <c r="CY91" s="190"/>
      <c r="CZ91" s="190"/>
      <c r="DA91" s="190"/>
      <c r="DB91" s="190"/>
      <c r="DC91" s="190"/>
      <c r="DD91" s="190"/>
      <c r="DE91" s="190"/>
      <c r="DF91" s="188"/>
      <c r="DG91" s="188"/>
      <c r="DH91" s="188"/>
      <c r="DI91" s="188"/>
      <c r="DJ91" s="188"/>
      <c r="DK91" s="188"/>
      <c r="DL91" s="188"/>
      <c r="DM91" s="188"/>
      <c r="DN91" s="188"/>
      <c r="DO91" s="188"/>
      <c r="DP91" s="188"/>
      <c r="DQ91" s="188"/>
      <c r="DR91" s="188"/>
      <c r="DS91" s="188"/>
      <c r="DT91" s="188"/>
      <c r="DU91" s="188"/>
      <c r="DV91" s="188"/>
      <c r="DW91" s="188"/>
      <c r="DX91" s="188"/>
      <c r="DY91" s="188"/>
      <c r="DZ91" s="188"/>
      <c r="EA91" s="188"/>
      <c r="EB91" s="188"/>
      <c r="EC91" s="188"/>
      <c r="ED91" s="188"/>
      <c r="EE91" s="188"/>
      <c r="EF91" s="188"/>
      <c r="EG91" s="188"/>
      <c r="EH91" s="188"/>
      <c r="EI91" s="188"/>
      <c r="EJ91" s="188"/>
      <c r="EK91" s="188"/>
      <c r="EL91" s="188"/>
      <c r="EM91" s="188"/>
      <c r="EN91" s="188"/>
      <c r="EO91" s="188"/>
      <c r="EP91" s="188"/>
      <c r="EQ91" s="188"/>
      <c r="ER91" s="188"/>
      <c r="ES91" s="191" t="s">
        <v>112</v>
      </c>
      <c r="ET91" s="191"/>
      <c r="EU91" s="191"/>
      <c r="EV91" s="191"/>
      <c r="EW91" s="191"/>
      <c r="EX91" s="191"/>
      <c r="EY91" s="191"/>
      <c r="EZ91" s="191"/>
      <c r="FA91" s="191"/>
      <c r="FB91" s="191"/>
      <c r="FC91" s="191"/>
      <c r="FD91" s="191"/>
      <c r="FE91" s="192"/>
    </row>
    <row r="92" spans="1:161" ht="10.5" customHeight="1">
      <c r="A92" s="256" t="s">
        <v>177</v>
      </c>
      <c r="B92" s="257"/>
      <c r="C92" s="257"/>
      <c r="D92" s="257"/>
      <c r="E92" s="257"/>
      <c r="F92" s="257"/>
      <c r="G92" s="257"/>
      <c r="H92" s="257"/>
      <c r="I92" s="257"/>
      <c r="J92" s="257"/>
      <c r="K92" s="257"/>
      <c r="L92" s="257"/>
      <c r="M92" s="257"/>
      <c r="N92" s="257"/>
      <c r="O92" s="257"/>
      <c r="P92" s="257"/>
      <c r="Q92" s="257"/>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189" t="s">
        <v>178</v>
      </c>
      <c r="CK92" s="190"/>
      <c r="CL92" s="190"/>
      <c r="CM92" s="190"/>
      <c r="CN92" s="190"/>
      <c r="CO92" s="190"/>
      <c r="CP92" s="190"/>
      <c r="CQ92" s="190"/>
      <c r="CR92" s="190"/>
      <c r="CS92" s="190" t="s">
        <v>112</v>
      </c>
      <c r="CT92" s="190"/>
      <c r="CU92" s="190"/>
      <c r="CV92" s="190"/>
      <c r="CW92" s="190"/>
      <c r="CX92" s="190"/>
      <c r="CY92" s="190"/>
      <c r="CZ92" s="190"/>
      <c r="DA92" s="190"/>
      <c r="DB92" s="190"/>
      <c r="DC92" s="190"/>
      <c r="DD92" s="190"/>
      <c r="DE92" s="190"/>
      <c r="DF92" s="188"/>
      <c r="DG92" s="188"/>
      <c r="DH92" s="188"/>
      <c r="DI92" s="188"/>
      <c r="DJ92" s="188"/>
      <c r="DK92" s="188"/>
      <c r="DL92" s="188"/>
      <c r="DM92" s="188"/>
      <c r="DN92" s="188"/>
      <c r="DO92" s="188"/>
      <c r="DP92" s="188"/>
      <c r="DQ92" s="188"/>
      <c r="DR92" s="188"/>
      <c r="DS92" s="188"/>
      <c r="DT92" s="188"/>
      <c r="DU92" s="188"/>
      <c r="DV92" s="188"/>
      <c r="DW92" s="188"/>
      <c r="DX92" s="188"/>
      <c r="DY92" s="188"/>
      <c r="DZ92" s="188"/>
      <c r="EA92" s="188"/>
      <c r="EB92" s="188"/>
      <c r="EC92" s="188"/>
      <c r="ED92" s="188"/>
      <c r="EE92" s="188"/>
      <c r="EF92" s="188"/>
      <c r="EG92" s="188"/>
      <c r="EH92" s="188"/>
      <c r="EI92" s="188"/>
      <c r="EJ92" s="188"/>
      <c r="EK92" s="188"/>
      <c r="EL92" s="188"/>
      <c r="EM92" s="188"/>
      <c r="EN92" s="188"/>
      <c r="EO92" s="188"/>
      <c r="EP92" s="188"/>
      <c r="EQ92" s="188"/>
      <c r="ER92" s="188"/>
      <c r="ES92" s="191" t="s">
        <v>112</v>
      </c>
      <c r="ET92" s="191"/>
      <c r="EU92" s="191"/>
      <c r="EV92" s="191"/>
      <c r="EW92" s="191"/>
      <c r="EX92" s="191"/>
      <c r="EY92" s="191"/>
      <c r="EZ92" s="191"/>
      <c r="FA92" s="191"/>
      <c r="FB92" s="191"/>
      <c r="FC92" s="191"/>
      <c r="FD92" s="191"/>
      <c r="FE92" s="192"/>
    </row>
    <row r="93" spans="1:161" ht="21" customHeight="1">
      <c r="A93" s="251" t="s">
        <v>225</v>
      </c>
      <c r="B93" s="252"/>
      <c r="C93" s="252"/>
      <c r="D93" s="252"/>
      <c r="E93" s="252"/>
      <c r="F93" s="252"/>
      <c r="G93" s="252"/>
      <c r="H93" s="252"/>
      <c r="I93" s="252"/>
      <c r="J93" s="252"/>
      <c r="K93" s="252"/>
      <c r="L93" s="252"/>
      <c r="M93" s="252"/>
      <c r="N93" s="252"/>
      <c r="O93" s="252"/>
      <c r="P93" s="252"/>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2"/>
      <c r="BA93" s="252"/>
      <c r="BB93" s="252"/>
      <c r="BC93" s="252"/>
      <c r="BD93" s="252"/>
      <c r="BE93" s="252"/>
      <c r="BF93" s="252"/>
      <c r="BG93" s="252"/>
      <c r="BH93" s="252"/>
      <c r="BI93" s="252"/>
      <c r="BJ93" s="252"/>
      <c r="BK93" s="252"/>
      <c r="BL93" s="252"/>
      <c r="BM93" s="252"/>
      <c r="BN93" s="252"/>
      <c r="BO93" s="252"/>
      <c r="BP93" s="252"/>
      <c r="BQ93" s="252"/>
      <c r="BR93" s="252"/>
      <c r="BS93" s="252"/>
      <c r="BT93" s="252"/>
      <c r="BU93" s="252"/>
      <c r="BV93" s="252"/>
      <c r="BW93" s="252"/>
      <c r="BX93" s="252"/>
      <c r="BY93" s="252"/>
      <c r="BZ93" s="252"/>
      <c r="CA93" s="252"/>
      <c r="CB93" s="252"/>
      <c r="CC93" s="252"/>
      <c r="CD93" s="252"/>
      <c r="CE93" s="252"/>
      <c r="CF93" s="252"/>
      <c r="CG93" s="252"/>
      <c r="CH93" s="252"/>
      <c r="CI93" s="252"/>
      <c r="CJ93" s="189" t="s">
        <v>179</v>
      </c>
      <c r="CK93" s="190"/>
      <c r="CL93" s="190"/>
      <c r="CM93" s="190"/>
      <c r="CN93" s="190"/>
      <c r="CO93" s="190"/>
      <c r="CP93" s="190"/>
      <c r="CQ93" s="190"/>
      <c r="CR93" s="190"/>
      <c r="CS93" s="190" t="s">
        <v>226</v>
      </c>
      <c r="CT93" s="190"/>
      <c r="CU93" s="190"/>
      <c r="CV93" s="190"/>
      <c r="CW93" s="190"/>
      <c r="CX93" s="190"/>
      <c r="CY93" s="190"/>
      <c r="CZ93" s="190"/>
      <c r="DA93" s="190"/>
      <c r="DB93" s="190"/>
      <c r="DC93" s="190"/>
      <c r="DD93" s="190"/>
      <c r="DE93" s="190"/>
      <c r="DF93" s="188"/>
      <c r="DG93" s="188"/>
      <c r="DH93" s="188"/>
      <c r="DI93" s="188"/>
      <c r="DJ93" s="188"/>
      <c r="DK93" s="188"/>
      <c r="DL93" s="188"/>
      <c r="DM93" s="188"/>
      <c r="DN93" s="188"/>
      <c r="DO93" s="188"/>
      <c r="DP93" s="188"/>
      <c r="DQ93" s="188"/>
      <c r="DR93" s="188"/>
      <c r="DS93" s="188"/>
      <c r="DT93" s="188"/>
      <c r="DU93" s="188"/>
      <c r="DV93" s="188"/>
      <c r="DW93" s="188"/>
      <c r="DX93" s="188"/>
      <c r="DY93" s="188"/>
      <c r="DZ93" s="188"/>
      <c r="EA93" s="188"/>
      <c r="EB93" s="188"/>
      <c r="EC93" s="188"/>
      <c r="ED93" s="188"/>
      <c r="EE93" s="188"/>
      <c r="EF93" s="188"/>
      <c r="EG93" s="188"/>
      <c r="EH93" s="188"/>
      <c r="EI93" s="188"/>
      <c r="EJ93" s="188"/>
      <c r="EK93" s="188"/>
      <c r="EL93" s="188"/>
      <c r="EM93" s="188"/>
      <c r="EN93" s="188"/>
      <c r="EO93" s="188"/>
      <c r="EP93" s="188"/>
      <c r="EQ93" s="188"/>
      <c r="ER93" s="188"/>
      <c r="ES93" s="191"/>
      <c r="ET93" s="191"/>
      <c r="EU93" s="191"/>
      <c r="EV93" s="191"/>
      <c r="EW93" s="191"/>
      <c r="EX93" s="191"/>
      <c r="EY93" s="191"/>
      <c r="EZ93" s="191"/>
      <c r="FA93" s="191"/>
      <c r="FB93" s="191"/>
      <c r="FC93" s="191"/>
      <c r="FD93" s="191"/>
      <c r="FE93" s="192"/>
    </row>
    <row r="94" spans="1:161" ht="10.5" customHeight="1">
      <c r="A94" s="251" t="s">
        <v>227</v>
      </c>
      <c r="B94" s="252"/>
      <c r="C94" s="252"/>
      <c r="D94" s="252"/>
      <c r="E94" s="252"/>
      <c r="F94" s="252"/>
      <c r="G94" s="252"/>
      <c r="H94" s="252"/>
      <c r="I94" s="252"/>
      <c r="J94" s="252"/>
      <c r="K94" s="252"/>
      <c r="L94" s="252"/>
      <c r="M94" s="252"/>
      <c r="N94" s="252"/>
      <c r="O94" s="252"/>
      <c r="P94" s="252"/>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2"/>
      <c r="BA94" s="252"/>
      <c r="BB94" s="252"/>
      <c r="BC94" s="252"/>
      <c r="BD94" s="252"/>
      <c r="BE94" s="252"/>
      <c r="BF94" s="252"/>
      <c r="BG94" s="252"/>
      <c r="BH94" s="252"/>
      <c r="BI94" s="252"/>
      <c r="BJ94" s="252"/>
      <c r="BK94" s="252"/>
      <c r="BL94" s="252"/>
      <c r="BM94" s="252"/>
      <c r="BN94" s="252"/>
      <c r="BO94" s="252"/>
      <c r="BP94" s="252"/>
      <c r="BQ94" s="252"/>
      <c r="BR94" s="252"/>
      <c r="BS94" s="252"/>
      <c r="BT94" s="252"/>
      <c r="BU94" s="252"/>
      <c r="BV94" s="252"/>
      <c r="BW94" s="252"/>
      <c r="BX94" s="252"/>
      <c r="BY94" s="252"/>
      <c r="BZ94" s="252"/>
      <c r="CA94" s="252"/>
      <c r="CB94" s="252"/>
      <c r="CC94" s="252"/>
      <c r="CD94" s="252"/>
      <c r="CE94" s="252"/>
      <c r="CF94" s="252"/>
      <c r="CG94" s="252"/>
      <c r="CH94" s="252"/>
      <c r="CI94" s="252"/>
      <c r="CJ94" s="189" t="s">
        <v>182</v>
      </c>
      <c r="CK94" s="190"/>
      <c r="CL94" s="190"/>
      <c r="CM94" s="190"/>
      <c r="CN94" s="190"/>
      <c r="CO94" s="190"/>
      <c r="CP94" s="190"/>
      <c r="CQ94" s="190"/>
      <c r="CR94" s="190"/>
      <c r="CS94" s="190" t="s">
        <v>228</v>
      </c>
      <c r="CT94" s="190"/>
      <c r="CU94" s="190"/>
      <c r="CV94" s="190"/>
      <c r="CW94" s="190"/>
      <c r="CX94" s="190"/>
      <c r="CY94" s="190"/>
      <c r="CZ94" s="190"/>
      <c r="DA94" s="190"/>
      <c r="DB94" s="190"/>
      <c r="DC94" s="190"/>
      <c r="DD94" s="190"/>
      <c r="DE94" s="190"/>
      <c r="DF94" s="188"/>
      <c r="DG94" s="188"/>
      <c r="DH94" s="188"/>
      <c r="DI94" s="188"/>
      <c r="DJ94" s="188"/>
      <c r="DK94" s="188"/>
      <c r="DL94" s="188"/>
      <c r="DM94" s="188"/>
      <c r="DN94" s="188"/>
      <c r="DO94" s="188"/>
      <c r="DP94" s="188"/>
      <c r="DQ94" s="188"/>
      <c r="DR94" s="188"/>
      <c r="DS94" s="188"/>
      <c r="DT94" s="188"/>
      <c r="DU94" s="188"/>
      <c r="DV94" s="188"/>
      <c r="DW94" s="188"/>
      <c r="DX94" s="188"/>
      <c r="DY94" s="188"/>
      <c r="DZ94" s="188"/>
      <c r="EA94" s="188"/>
      <c r="EB94" s="188"/>
      <c r="EC94" s="188"/>
      <c r="ED94" s="188"/>
      <c r="EE94" s="188"/>
      <c r="EF94" s="188"/>
      <c r="EG94" s="188"/>
      <c r="EH94" s="188"/>
      <c r="EI94" s="188"/>
      <c r="EJ94" s="188"/>
      <c r="EK94" s="188"/>
      <c r="EL94" s="188"/>
      <c r="EM94" s="188"/>
      <c r="EN94" s="188"/>
      <c r="EO94" s="188"/>
      <c r="EP94" s="188"/>
      <c r="EQ94" s="188"/>
      <c r="ER94" s="188"/>
      <c r="ES94" s="191"/>
      <c r="ET94" s="191"/>
      <c r="EU94" s="191"/>
      <c r="EV94" s="191"/>
      <c r="EW94" s="191"/>
      <c r="EX94" s="191"/>
      <c r="EY94" s="191"/>
      <c r="EZ94" s="191"/>
      <c r="FA94" s="191"/>
      <c r="FB94" s="191"/>
      <c r="FC94" s="191"/>
      <c r="FD94" s="191"/>
      <c r="FE94" s="192"/>
    </row>
    <row r="95" spans="1:161" ht="21" customHeight="1">
      <c r="A95" s="251" t="s">
        <v>309</v>
      </c>
      <c r="B95" s="252"/>
      <c r="C95" s="252"/>
      <c r="D95" s="252"/>
      <c r="E95" s="252"/>
      <c r="F95" s="252"/>
      <c r="G95" s="252"/>
      <c r="H95" s="252"/>
      <c r="I95" s="252"/>
      <c r="J95" s="252"/>
      <c r="K95" s="252"/>
      <c r="L95" s="252"/>
      <c r="M95" s="252"/>
      <c r="N95" s="252"/>
      <c r="O95" s="252"/>
      <c r="P95" s="252"/>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2"/>
      <c r="BA95" s="252"/>
      <c r="BB95" s="252"/>
      <c r="BC95" s="252"/>
      <c r="BD95" s="252"/>
      <c r="BE95" s="252"/>
      <c r="BF95" s="252"/>
      <c r="BG95" s="252"/>
      <c r="BH95" s="252"/>
      <c r="BI95" s="252"/>
      <c r="BJ95" s="252"/>
      <c r="BK95" s="252"/>
      <c r="BL95" s="252"/>
      <c r="BM95" s="252"/>
      <c r="BN95" s="252"/>
      <c r="BO95" s="252"/>
      <c r="BP95" s="252"/>
      <c r="BQ95" s="252"/>
      <c r="BR95" s="252"/>
      <c r="BS95" s="252"/>
      <c r="BT95" s="252"/>
      <c r="BU95" s="252"/>
      <c r="BV95" s="252"/>
      <c r="BW95" s="252"/>
      <c r="BX95" s="252"/>
      <c r="BY95" s="252"/>
      <c r="BZ95" s="252"/>
      <c r="CA95" s="252"/>
      <c r="CB95" s="252"/>
      <c r="CC95" s="252"/>
      <c r="CD95" s="252"/>
      <c r="CE95" s="252"/>
      <c r="CF95" s="252"/>
      <c r="CG95" s="252"/>
      <c r="CH95" s="252"/>
      <c r="CI95" s="252"/>
      <c r="CJ95" s="189" t="s">
        <v>184</v>
      </c>
      <c r="CK95" s="190"/>
      <c r="CL95" s="190"/>
      <c r="CM95" s="190"/>
      <c r="CN95" s="190"/>
      <c r="CO95" s="190"/>
      <c r="CP95" s="190"/>
      <c r="CQ95" s="190"/>
      <c r="CR95" s="190"/>
      <c r="CS95" s="190" t="s">
        <v>232</v>
      </c>
      <c r="CT95" s="190"/>
      <c r="CU95" s="190"/>
      <c r="CV95" s="190"/>
      <c r="CW95" s="190"/>
      <c r="CX95" s="190"/>
      <c r="CY95" s="190"/>
      <c r="CZ95" s="190"/>
      <c r="DA95" s="190"/>
      <c r="DB95" s="190"/>
      <c r="DC95" s="190"/>
      <c r="DD95" s="190"/>
      <c r="DE95" s="190"/>
      <c r="DF95" s="188"/>
      <c r="DG95" s="188"/>
      <c r="DH95" s="188"/>
      <c r="DI95" s="188"/>
      <c r="DJ95" s="188"/>
      <c r="DK95" s="188"/>
      <c r="DL95" s="188"/>
      <c r="DM95" s="188"/>
      <c r="DN95" s="188"/>
      <c r="DO95" s="188"/>
      <c r="DP95" s="188"/>
      <c r="DQ95" s="188"/>
      <c r="DR95" s="188"/>
      <c r="DS95" s="188"/>
      <c r="DT95" s="188"/>
      <c r="DU95" s="188"/>
      <c r="DV95" s="188"/>
      <c r="DW95" s="188"/>
      <c r="DX95" s="188"/>
      <c r="DY95" s="188"/>
      <c r="DZ95" s="188"/>
      <c r="EA95" s="188"/>
      <c r="EB95" s="188"/>
      <c r="EC95" s="188"/>
      <c r="ED95" s="188"/>
      <c r="EE95" s="188"/>
      <c r="EF95" s="188"/>
      <c r="EG95" s="188"/>
      <c r="EH95" s="188"/>
      <c r="EI95" s="188"/>
      <c r="EJ95" s="188"/>
      <c r="EK95" s="188"/>
      <c r="EL95" s="188"/>
      <c r="EM95" s="188"/>
      <c r="EN95" s="188"/>
      <c r="EO95" s="188"/>
      <c r="EP95" s="188"/>
      <c r="EQ95" s="188"/>
      <c r="ER95" s="188"/>
      <c r="ES95" s="191"/>
      <c r="ET95" s="191"/>
      <c r="EU95" s="191"/>
      <c r="EV95" s="191"/>
      <c r="EW95" s="191"/>
      <c r="EX95" s="191"/>
      <c r="EY95" s="191"/>
      <c r="EZ95" s="191"/>
      <c r="FA95" s="191"/>
      <c r="FB95" s="191"/>
      <c r="FC95" s="191"/>
      <c r="FD95" s="191"/>
      <c r="FE95" s="192"/>
    </row>
    <row r="96" spans="1:161" ht="11.25">
      <c r="A96" s="251" t="s">
        <v>310</v>
      </c>
      <c r="B96" s="252"/>
      <c r="C96" s="252"/>
      <c r="D96" s="252"/>
      <c r="E96" s="252"/>
      <c r="F96" s="252"/>
      <c r="G96" s="252"/>
      <c r="H96" s="252"/>
      <c r="I96" s="252"/>
      <c r="J96" s="252"/>
      <c r="K96" s="252"/>
      <c r="L96" s="252"/>
      <c r="M96" s="252"/>
      <c r="N96" s="252"/>
      <c r="O96" s="252"/>
      <c r="P96" s="252"/>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2"/>
      <c r="BA96" s="252"/>
      <c r="BB96" s="252"/>
      <c r="BC96" s="252"/>
      <c r="BD96" s="252"/>
      <c r="BE96" s="252"/>
      <c r="BF96" s="252"/>
      <c r="BG96" s="252"/>
      <c r="BH96" s="252"/>
      <c r="BI96" s="252"/>
      <c r="BJ96" s="252"/>
      <c r="BK96" s="252"/>
      <c r="BL96" s="252"/>
      <c r="BM96" s="252"/>
      <c r="BN96" s="252"/>
      <c r="BO96" s="252"/>
      <c r="BP96" s="252"/>
      <c r="BQ96" s="252"/>
      <c r="BR96" s="252"/>
      <c r="BS96" s="252"/>
      <c r="BT96" s="252"/>
      <c r="BU96" s="252"/>
      <c r="BV96" s="252"/>
      <c r="BW96" s="252"/>
      <c r="BX96" s="252"/>
      <c r="BY96" s="252"/>
      <c r="BZ96" s="252"/>
      <c r="CA96" s="252"/>
      <c r="CB96" s="252"/>
      <c r="CC96" s="252"/>
      <c r="CD96" s="252"/>
      <c r="CE96" s="252"/>
      <c r="CF96" s="252"/>
      <c r="CG96" s="252"/>
      <c r="CH96" s="252"/>
      <c r="CI96" s="252"/>
      <c r="CJ96" s="189" t="s">
        <v>229</v>
      </c>
      <c r="CK96" s="190"/>
      <c r="CL96" s="190"/>
      <c r="CM96" s="190"/>
      <c r="CN96" s="190"/>
      <c r="CO96" s="190"/>
      <c r="CP96" s="190"/>
      <c r="CQ96" s="190"/>
      <c r="CR96" s="190"/>
      <c r="CS96" s="190" t="s">
        <v>311</v>
      </c>
      <c r="CT96" s="190"/>
      <c r="CU96" s="190"/>
      <c r="CV96" s="190"/>
      <c r="CW96" s="190"/>
      <c r="CX96" s="190"/>
      <c r="CY96" s="190"/>
      <c r="CZ96" s="190"/>
      <c r="DA96" s="190"/>
      <c r="DB96" s="190"/>
      <c r="DC96" s="190"/>
      <c r="DD96" s="190"/>
      <c r="DE96" s="190"/>
      <c r="DF96" s="188"/>
      <c r="DG96" s="188"/>
      <c r="DH96" s="188"/>
      <c r="DI96" s="188"/>
      <c r="DJ96" s="188"/>
      <c r="DK96" s="188"/>
      <c r="DL96" s="188"/>
      <c r="DM96" s="188"/>
      <c r="DN96" s="188"/>
      <c r="DO96" s="188"/>
      <c r="DP96" s="188"/>
      <c r="DQ96" s="188"/>
      <c r="DR96" s="188"/>
      <c r="DS96" s="188"/>
      <c r="DT96" s="188"/>
      <c r="DU96" s="188"/>
      <c r="DV96" s="188"/>
      <c r="DW96" s="188"/>
      <c r="DX96" s="188"/>
      <c r="DY96" s="188"/>
      <c r="DZ96" s="188"/>
      <c r="EA96" s="188"/>
      <c r="EB96" s="188"/>
      <c r="EC96" s="188"/>
      <c r="ED96" s="188"/>
      <c r="EE96" s="188"/>
      <c r="EF96" s="188"/>
      <c r="EG96" s="188"/>
      <c r="EH96" s="188"/>
      <c r="EI96" s="188"/>
      <c r="EJ96" s="188"/>
      <c r="EK96" s="188"/>
      <c r="EL96" s="188"/>
      <c r="EM96" s="188"/>
      <c r="EN96" s="188"/>
      <c r="EO96" s="188"/>
      <c r="EP96" s="188"/>
      <c r="EQ96" s="188"/>
      <c r="ER96" s="188"/>
      <c r="ES96" s="191" t="s">
        <v>112</v>
      </c>
      <c r="ET96" s="191"/>
      <c r="EU96" s="191"/>
      <c r="EV96" s="191"/>
      <c r="EW96" s="191"/>
      <c r="EX96" s="191"/>
      <c r="EY96" s="191"/>
      <c r="EZ96" s="191"/>
      <c r="FA96" s="191"/>
      <c r="FB96" s="191"/>
      <c r="FC96" s="191"/>
      <c r="FD96" s="191"/>
      <c r="FE96" s="192"/>
    </row>
    <row r="97" spans="1:161" ht="11.25">
      <c r="A97" s="251" t="s">
        <v>181</v>
      </c>
      <c r="B97" s="252"/>
      <c r="C97" s="252"/>
      <c r="D97" s="252"/>
      <c r="E97" s="252"/>
      <c r="F97" s="252"/>
      <c r="G97" s="252"/>
      <c r="H97" s="252"/>
      <c r="I97" s="252"/>
      <c r="J97" s="252"/>
      <c r="K97" s="252"/>
      <c r="L97" s="252"/>
      <c r="M97" s="252"/>
      <c r="N97" s="252"/>
      <c r="O97" s="252"/>
      <c r="P97" s="252"/>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2"/>
      <c r="BA97" s="252"/>
      <c r="BB97" s="252"/>
      <c r="BC97" s="252"/>
      <c r="BD97" s="252"/>
      <c r="BE97" s="252"/>
      <c r="BF97" s="252"/>
      <c r="BG97" s="252"/>
      <c r="BH97" s="252"/>
      <c r="BI97" s="252"/>
      <c r="BJ97" s="252"/>
      <c r="BK97" s="252"/>
      <c r="BL97" s="252"/>
      <c r="BM97" s="252"/>
      <c r="BN97" s="252"/>
      <c r="BO97" s="252"/>
      <c r="BP97" s="252"/>
      <c r="BQ97" s="252"/>
      <c r="BR97" s="252"/>
      <c r="BS97" s="252"/>
      <c r="BT97" s="252"/>
      <c r="BU97" s="252"/>
      <c r="BV97" s="252"/>
      <c r="BW97" s="252"/>
      <c r="BX97" s="252"/>
      <c r="BY97" s="252"/>
      <c r="BZ97" s="252"/>
      <c r="CA97" s="252"/>
      <c r="CB97" s="252"/>
      <c r="CC97" s="252"/>
      <c r="CD97" s="252"/>
      <c r="CE97" s="252"/>
      <c r="CF97" s="252"/>
      <c r="CG97" s="252"/>
      <c r="CH97" s="252"/>
      <c r="CI97" s="252"/>
      <c r="CJ97" s="189" t="s">
        <v>230</v>
      </c>
      <c r="CK97" s="190"/>
      <c r="CL97" s="190"/>
      <c r="CM97" s="190"/>
      <c r="CN97" s="190"/>
      <c r="CO97" s="190"/>
      <c r="CP97" s="190"/>
      <c r="CQ97" s="190"/>
      <c r="CR97" s="190"/>
      <c r="CS97" s="190" t="s">
        <v>183</v>
      </c>
      <c r="CT97" s="190"/>
      <c r="CU97" s="190"/>
      <c r="CV97" s="190"/>
      <c r="CW97" s="190"/>
      <c r="CX97" s="190"/>
      <c r="CY97" s="190"/>
      <c r="CZ97" s="190"/>
      <c r="DA97" s="190"/>
      <c r="DB97" s="190"/>
      <c r="DC97" s="190"/>
      <c r="DD97" s="190"/>
      <c r="DE97" s="190"/>
      <c r="DF97" s="188"/>
      <c r="DG97" s="188"/>
      <c r="DH97" s="188"/>
      <c r="DI97" s="188"/>
      <c r="DJ97" s="188"/>
      <c r="DK97" s="188"/>
      <c r="DL97" s="188"/>
      <c r="DM97" s="188"/>
      <c r="DN97" s="188"/>
      <c r="DO97" s="188"/>
      <c r="DP97" s="188"/>
      <c r="DQ97" s="188"/>
      <c r="DR97" s="188"/>
      <c r="DS97" s="188"/>
      <c r="DT97" s="188"/>
      <c r="DU97" s="188"/>
      <c r="DV97" s="188"/>
      <c r="DW97" s="188"/>
      <c r="DX97" s="188"/>
      <c r="DY97" s="188"/>
      <c r="DZ97" s="188"/>
      <c r="EA97" s="188"/>
      <c r="EB97" s="188"/>
      <c r="EC97" s="188"/>
      <c r="ED97" s="188"/>
      <c r="EE97" s="188"/>
      <c r="EF97" s="188"/>
      <c r="EG97" s="188"/>
      <c r="EH97" s="188"/>
      <c r="EI97" s="188"/>
      <c r="EJ97" s="188"/>
      <c r="EK97" s="188"/>
      <c r="EL97" s="188"/>
      <c r="EM97" s="188"/>
      <c r="EN97" s="188"/>
      <c r="EO97" s="188"/>
      <c r="EP97" s="188"/>
      <c r="EQ97" s="188"/>
      <c r="ER97" s="188"/>
      <c r="ES97" s="191" t="s">
        <v>112</v>
      </c>
      <c r="ET97" s="191"/>
      <c r="EU97" s="191"/>
      <c r="EV97" s="191"/>
      <c r="EW97" s="191"/>
      <c r="EX97" s="191"/>
      <c r="EY97" s="191"/>
      <c r="EZ97" s="191"/>
      <c r="FA97" s="191"/>
      <c r="FB97" s="191"/>
      <c r="FC97" s="191"/>
      <c r="FD97" s="191"/>
      <c r="FE97" s="192"/>
    </row>
    <row r="98" spans="1:161" ht="21" customHeight="1">
      <c r="A98" s="251" t="s">
        <v>312</v>
      </c>
      <c r="B98" s="252"/>
      <c r="C98" s="252"/>
      <c r="D98" s="252"/>
      <c r="E98" s="252"/>
      <c r="F98" s="252"/>
      <c r="G98" s="252"/>
      <c r="H98" s="252"/>
      <c r="I98" s="252"/>
      <c r="J98" s="252"/>
      <c r="K98" s="252"/>
      <c r="L98" s="252"/>
      <c r="M98" s="252"/>
      <c r="N98" s="252"/>
      <c r="O98" s="252"/>
      <c r="P98" s="252"/>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2"/>
      <c r="BA98" s="252"/>
      <c r="BB98" s="252"/>
      <c r="BC98" s="252"/>
      <c r="BD98" s="252"/>
      <c r="BE98" s="252"/>
      <c r="BF98" s="252"/>
      <c r="BG98" s="252"/>
      <c r="BH98" s="252"/>
      <c r="BI98" s="252"/>
      <c r="BJ98" s="252"/>
      <c r="BK98" s="252"/>
      <c r="BL98" s="252"/>
      <c r="BM98" s="252"/>
      <c r="BN98" s="252"/>
      <c r="BO98" s="252"/>
      <c r="BP98" s="252"/>
      <c r="BQ98" s="252"/>
      <c r="BR98" s="252"/>
      <c r="BS98" s="252"/>
      <c r="BT98" s="252"/>
      <c r="BU98" s="252"/>
      <c r="BV98" s="252"/>
      <c r="BW98" s="252"/>
      <c r="BX98" s="252"/>
      <c r="BY98" s="252"/>
      <c r="BZ98" s="252"/>
      <c r="CA98" s="252"/>
      <c r="CB98" s="252"/>
      <c r="CC98" s="252"/>
      <c r="CD98" s="252"/>
      <c r="CE98" s="252"/>
      <c r="CF98" s="252"/>
      <c r="CG98" s="252"/>
      <c r="CH98" s="252"/>
      <c r="CI98" s="252"/>
      <c r="CJ98" s="189" t="s">
        <v>231</v>
      </c>
      <c r="CK98" s="190"/>
      <c r="CL98" s="190"/>
      <c r="CM98" s="190"/>
      <c r="CN98" s="190"/>
      <c r="CO98" s="190"/>
      <c r="CP98" s="190"/>
      <c r="CQ98" s="190"/>
      <c r="CR98" s="190"/>
      <c r="CS98" s="190" t="s">
        <v>185</v>
      </c>
      <c r="CT98" s="190"/>
      <c r="CU98" s="190"/>
      <c r="CV98" s="190"/>
      <c r="CW98" s="190"/>
      <c r="CX98" s="190"/>
      <c r="CY98" s="190"/>
      <c r="CZ98" s="190"/>
      <c r="DA98" s="190"/>
      <c r="DB98" s="190"/>
      <c r="DC98" s="190"/>
      <c r="DD98" s="190"/>
      <c r="DE98" s="190"/>
      <c r="DF98" s="250"/>
      <c r="DG98" s="250"/>
      <c r="DH98" s="250"/>
      <c r="DI98" s="250"/>
      <c r="DJ98" s="250"/>
      <c r="DK98" s="250"/>
      <c r="DL98" s="250"/>
      <c r="DM98" s="250"/>
      <c r="DN98" s="250"/>
      <c r="DO98" s="250"/>
      <c r="DP98" s="250"/>
      <c r="DQ98" s="250"/>
      <c r="DR98" s="250"/>
      <c r="DS98" s="250"/>
      <c r="DT98" s="250"/>
      <c r="DU98" s="250"/>
      <c r="DV98" s="250"/>
      <c r="DW98" s="250"/>
      <c r="DX98" s="250"/>
      <c r="DY98" s="250"/>
      <c r="DZ98" s="250"/>
      <c r="EA98" s="250"/>
      <c r="EB98" s="250"/>
      <c r="EC98" s="250"/>
      <c r="ED98" s="250"/>
      <c r="EE98" s="250"/>
      <c r="EF98" s="250"/>
      <c r="EG98" s="250"/>
      <c r="EH98" s="250"/>
      <c r="EI98" s="250"/>
      <c r="EJ98" s="250"/>
      <c r="EK98" s="250"/>
      <c r="EL98" s="250"/>
      <c r="EM98" s="250"/>
      <c r="EN98" s="250"/>
      <c r="EO98" s="250"/>
      <c r="EP98" s="250"/>
      <c r="EQ98" s="250"/>
      <c r="ER98" s="250"/>
      <c r="ES98" s="173" t="s">
        <v>112</v>
      </c>
      <c r="ET98" s="174"/>
      <c r="EU98" s="174"/>
      <c r="EV98" s="174"/>
      <c r="EW98" s="174"/>
      <c r="EX98" s="174"/>
      <c r="EY98" s="174"/>
      <c r="EZ98" s="174"/>
      <c r="FA98" s="174"/>
      <c r="FB98" s="174"/>
      <c r="FC98" s="174"/>
      <c r="FD98" s="174"/>
      <c r="FE98" s="271"/>
    </row>
    <row r="99" spans="1:161" ht="10.5" customHeight="1">
      <c r="A99" s="256" t="s">
        <v>313</v>
      </c>
      <c r="B99" s="257"/>
      <c r="C99" s="257"/>
      <c r="D99" s="257"/>
      <c r="E99" s="257"/>
      <c r="F99" s="257"/>
      <c r="G99" s="257"/>
      <c r="H99" s="257"/>
      <c r="I99" s="257"/>
      <c r="J99" s="257"/>
      <c r="K99" s="257"/>
      <c r="L99" s="257"/>
      <c r="M99" s="257"/>
      <c r="N99" s="257"/>
      <c r="O99" s="257"/>
      <c r="P99" s="257"/>
      <c r="Q99" s="257"/>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189" t="s">
        <v>186</v>
      </c>
      <c r="CK99" s="190"/>
      <c r="CL99" s="190"/>
      <c r="CM99" s="190"/>
      <c r="CN99" s="190"/>
      <c r="CO99" s="190"/>
      <c r="CP99" s="190"/>
      <c r="CQ99" s="190"/>
      <c r="CR99" s="190"/>
      <c r="CS99" s="190" t="s">
        <v>112</v>
      </c>
      <c r="CT99" s="190"/>
      <c r="CU99" s="190"/>
      <c r="CV99" s="190"/>
      <c r="CW99" s="190"/>
      <c r="CX99" s="190"/>
      <c r="CY99" s="190"/>
      <c r="CZ99" s="190"/>
      <c r="DA99" s="190"/>
      <c r="DB99" s="190"/>
      <c r="DC99" s="190"/>
      <c r="DD99" s="190"/>
      <c r="DE99" s="190"/>
      <c r="DF99" s="188"/>
      <c r="DG99" s="188"/>
      <c r="DH99" s="188"/>
      <c r="DI99" s="188"/>
      <c r="DJ99" s="188"/>
      <c r="DK99" s="188"/>
      <c r="DL99" s="188"/>
      <c r="DM99" s="188"/>
      <c r="DN99" s="188"/>
      <c r="DO99" s="188"/>
      <c r="DP99" s="188"/>
      <c r="DQ99" s="188"/>
      <c r="DR99" s="188"/>
      <c r="DS99" s="188"/>
      <c r="DT99" s="188"/>
      <c r="DU99" s="188"/>
      <c r="DV99" s="188"/>
      <c r="DW99" s="188"/>
      <c r="DX99" s="188"/>
      <c r="DY99" s="188"/>
      <c r="DZ99" s="188"/>
      <c r="EA99" s="188"/>
      <c r="EB99" s="188"/>
      <c r="EC99" s="188"/>
      <c r="ED99" s="188"/>
      <c r="EE99" s="188"/>
      <c r="EF99" s="188"/>
      <c r="EG99" s="188"/>
      <c r="EH99" s="188"/>
      <c r="EI99" s="188"/>
      <c r="EJ99" s="188"/>
      <c r="EK99" s="188"/>
      <c r="EL99" s="188"/>
      <c r="EM99" s="188"/>
      <c r="EN99" s="188"/>
      <c r="EO99" s="188"/>
      <c r="EP99" s="188"/>
      <c r="EQ99" s="188"/>
      <c r="ER99" s="188"/>
      <c r="ES99" s="191" t="s">
        <v>112</v>
      </c>
      <c r="ET99" s="191"/>
      <c r="EU99" s="191"/>
      <c r="EV99" s="191"/>
      <c r="EW99" s="191"/>
      <c r="EX99" s="191"/>
      <c r="EY99" s="191"/>
      <c r="EZ99" s="191"/>
      <c r="FA99" s="191"/>
      <c r="FB99" s="191"/>
      <c r="FC99" s="191"/>
      <c r="FD99" s="191"/>
      <c r="FE99" s="192"/>
    </row>
    <row r="100" spans="1:161" ht="30.75" customHeight="1">
      <c r="A100" s="251" t="s">
        <v>314</v>
      </c>
      <c r="B100" s="252"/>
      <c r="C100" s="252"/>
      <c r="D100" s="252"/>
      <c r="E100" s="252"/>
      <c r="F100" s="252"/>
      <c r="G100" s="252"/>
      <c r="H100" s="252"/>
      <c r="I100" s="252"/>
      <c r="J100" s="252"/>
      <c r="K100" s="252"/>
      <c r="L100" s="252"/>
      <c r="M100" s="252"/>
      <c r="N100" s="252"/>
      <c r="O100" s="252"/>
      <c r="P100" s="252"/>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2"/>
      <c r="BA100" s="252"/>
      <c r="BB100" s="252"/>
      <c r="BC100" s="252"/>
      <c r="BD100" s="252"/>
      <c r="BE100" s="252"/>
      <c r="BF100" s="252"/>
      <c r="BG100" s="252"/>
      <c r="BH100" s="252"/>
      <c r="BI100" s="252"/>
      <c r="BJ100" s="252"/>
      <c r="BK100" s="252"/>
      <c r="BL100" s="252"/>
      <c r="BM100" s="252"/>
      <c r="BN100" s="252"/>
      <c r="BO100" s="252"/>
      <c r="BP100" s="252"/>
      <c r="BQ100" s="252"/>
      <c r="BR100" s="252"/>
      <c r="BS100" s="252"/>
      <c r="BT100" s="252"/>
      <c r="BU100" s="252"/>
      <c r="BV100" s="252"/>
      <c r="BW100" s="252"/>
      <c r="BX100" s="252"/>
      <c r="BY100" s="252"/>
      <c r="BZ100" s="252"/>
      <c r="CA100" s="252"/>
      <c r="CB100" s="252"/>
      <c r="CC100" s="252"/>
      <c r="CD100" s="252"/>
      <c r="CE100" s="252"/>
      <c r="CF100" s="252"/>
      <c r="CG100" s="252"/>
      <c r="CH100" s="252"/>
      <c r="CI100" s="252"/>
      <c r="CJ100" s="189" t="s">
        <v>315</v>
      </c>
      <c r="CK100" s="190"/>
      <c r="CL100" s="190"/>
      <c r="CM100" s="190"/>
      <c r="CN100" s="190"/>
      <c r="CO100" s="190"/>
      <c r="CP100" s="190"/>
      <c r="CQ100" s="190"/>
      <c r="CR100" s="190"/>
      <c r="CS100" s="190" t="s">
        <v>188</v>
      </c>
      <c r="CT100" s="190"/>
      <c r="CU100" s="190"/>
      <c r="CV100" s="190"/>
      <c r="CW100" s="190"/>
      <c r="CX100" s="190"/>
      <c r="CY100" s="190"/>
      <c r="CZ100" s="190"/>
      <c r="DA100" s="190"/>
      <c r="DB100" s="190"/>
      <c r="DC100" s="190"/>
      <c r="DD100" s="190"/>
      <c r="DE100" s="190"/>
      <c r="DF100" s="250"/>
      <c r="DG100" s="250"/>
      <c r="DH100" s="250"/>
      <c r="DI100" s="250"/>
      <c r="DJ100" s="250"/>
      <c r="DK100" s="250"/>
      <c r="DL100" s="250"/>
      <c r="DM100" s="250"/>
      <c r="DN100" s="250"/>
      <c r="DO100" s="250"/>
      <c r="DP100" s="250"/>
      <c r="DQ100" s="250"/>
      <c r="DR100" s="250"/>
      <c r="DS100" s="250"/>
      <c r="DT100" s="250"/>
      <c r="DU100" s="250"/>
      <c r="DV100" s="250"/>
      <c r="DW100" s="250"/>
      <c r="DX100" s="250"/>
      <c r="DY100" s="250"/>
      <c r="DZ100" s="250"/>
      <c r="EA100" s="250"/>
      <c r="EB100" s="250"/>
      <c r="EC100" s="250"/>
      <c r="ED100" s="250"/>
      <c r="EE100" s="250"/>
      <c r="EF100" s="250"/>
      <c r="EG100" s="250"/>
      <c r="EH100" s="250"/>
      <c r="EI100" s="250"/>
      <c r="EJ100" s="250"/>
      <c r="EK100" s="250"/>
      <c r="EL100" s="250"/>
      <c r="EM100" s="250"/>
      <c r="EN100" s="250"/>
      <c r="EO100" s="250"/>
      <c r="EP100" s="250"/>
      <c r="EQ100" s="250"/>
      <c r="ER100" s="250"/>
      <c r="ES100" s="173" t="s">
        <v>112</v>
      </c>
      <c r="ET100" s="174"/>
      <c r="EU100" s="174"/>
      <c r="EV100" s="174"/>
      <c r="EW100" s="174"/>
      <c r="EX100" s="174"/>
      <c r="EY100" s="174"/>
      <c r="EZ100" s="174"/>
      <c r="FA100" s="174"/>
      <c r="FB100" s="174"/>
      <c r="FC100" s="174"/>
      <c r="FD100" s="174"/>
      <c r="FE100" s="271"/>
    </row>
    <row r="101" spans="1:161" ht="30.75" customHeight="1">
      <c r="A101" s="251" t="s">
        <v>9</v>
      </c>
      <c r="B101" s="252"/>
      <c r="C101" s="252"/>
      <c r="D101" s="252"/>
      <c r="E101" s="252"/>
      <c r="F101" s="252"/>
      <c r="G101" s="252"/>
      <c r="H101" s="252"/>
      <c r="I101" s="252"/>
      <c r="J101" s="252"/>
      <c r="K101" s="252"/>
      <c r="L101" s="252"/>
      <c r="M101" s="252"/>
      <c r="N101" s="252"/>
      <c r="O101" s="252"/>
      <c r="P101" s="252"/>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2"/>
      <c r="BA101" s="252"/>
      <c r="BB101" s="252"/>
      <c r="BC101" s="252"/>
      <c r="BD101" s="252"/>
      <c r="BE101" s="252"/>
      <c r="BF101" s="252"/>
      <c r="BG101" s="252"/>
      <c r="BH101" s="252"/>
      <c r="BI101" s="252"/>
      <c r="BJ101" s="252"/>
      <c r="BK101" s="252"/>
      <c r="BL101" s="252"/>
      <c r="BM101" s="252"/>
      <c r="BN101" s="252"/>
      <c r="BO101" s="252"/>
      <c r="BP101" s="252"/>
      <c r="BQ101" s="252"/>
      <c r="BR101" s="252"/>
      <c r="BS101" s="252"/>
      <c r="BT101" s="252"/>
      <c r="BU101" s="252"/>
      <c r="BV101" s="252"/>
      <c r="BW101" s="252"/>
      <c r="BX101" s="252"/>
      <c r="BY101" s="252"/>
      <c r="BZ101" s="252"/>
      <c r="CA101" s="252"/>
      <c r="CB101" s="252"/>
      <c r="CC101" s="252"/>
      <c r="CD101" s="252"/>
      <c r="CE101" s="252"/>
      <c r="CF101" s="252"/>
      <c r="CG101" s="252"/>
      <c r="CH101" s="252"/>
      <c r="CI101" s="252"/>
      <c r="CJ101" s="189" t="s">
        <v>187</v>
      </c>
      <c r="CK101" s="190"/>
      <c r="CL101" s="190"/>
      <c r="CM101" s="190"/>
      <c r="CN101" s="190"/>
      <c r="CO101" s="190"/>
      <c r="CP101" s="190"/>
      <c r="CQ101" s="190"/>
      <c r="CR101" s="190"/>
      <c r="CS101" s="190" t="s">
        <v>316</v>
      </c>
      <c r="CT101" s="190"/>
      <c r="CU101" s="190"/>
      <c r="CV101" s="190"/>
      <c r="CW101" s="190"/>
      <c r="CX101" s="190"/>
      <c r="CY101" s="190"/>
      <c r="CZ101" s="190"/>
      <c r="DA101" s="190"/>
      <c r="DB101" s="190"/>
      <c r="DC101" s="190"/>
      <c r="DD101" s="190"/>
      <c r="DE101" s="190"/>
      <c r="DF101" s="188"/>
      <c r="DG101" s="188"/>
      <c r="DH101" s="188"/>
      <c r="DI101" s="188"/>
      <c r="DJ101" s="188"/>
      <c r="DK101" s="188"/>
      <c r="DL101" s="188"/>
      <c r="DM101" s="188"/>
      <c r="DN101" s="188"/>
      <c r="DO101" s="188"/>
      <c r="DP101" s="188"/>
      <c r="DQ101" s="188"/>
      <c r="DR101" s="188"/>
      <c r="DS101" s="188"/>
      <c r="DT101" s="188"/>
      <c r="DU101" s="188"/>
      <c r="DV101" s="188"/>
      <c r="DW101" s="188"/>
      <c r="DX101" s="188"/>
      <c r="DY101" s="188"/>
      <c r="DZ101" s="188"/>
      <c r="EA101" s="188"/>
      <c r="EB101" s="188"/>
      <c r="EC101" s="188"/>
      <c r="ED101" s="188"/>
      <c r="EE101" s="188"/>
      <c r="EF101" s="188"/>
      <c r="EG101" s="188"/>
      <c r="EH101" s="188"/>
      <c r="EI101" s="188"/>
      <c r="EJ101" s="188"/>
      <c r="EK101" s="188"/>
      <c r="EL101" s="188"/>
      <c r="EM101" s="188"/>
      <c r="EN101" s="188"/>
      <c r="EO101" s="188"/>
      <c r="EP101" s="188"/>
      <c r="EQ101" s="188"/>
      <c r="ER101" s="188"/>
      <c r="ES101" s="191"/>
      <c r="ET101" s="191"/>
      <c r="EU101" s="191"/>
      <c r="EV101" s="191"/>
      <c r="EW101" s="191"/>
      <c r="EX101" s="191"/>
      <c r="EY101" s="191"/>
      <c r="EZ101" s="191"/>
      <c r="FA101" s="191"/>
      <c r="FB101" s="191"/>
      <c r="FC101" s="191"/>
      <c r="FD101" s="191"/>
      <c r="FE101" s="192"/>
    </row>
    <row r="102" spans="1:165" ht="12.75" customHeight="1">
      <c r="A102" s="256" t="s">
        <v>250</v>
      </c>
      <c r="B102" s="257"/>
      <c r="C102" s="257"/>
      <c r="D102" s="257"/>
      <c r="E102" s="257"/>
      <c r="F102" s="257"/>
      <c r="G102" s="257"/>
      <c r="H102" s="257"/>
      <c r="I102" s="257"/>
      <c r="J102" s="257"/>
      <c r="K102" s="257"/>
      <c r="L102" s="257"/>
      <c r="M102" s="257"/>
      <c r="N102" s="257"/>
      <c r="O102" s="257"/>
      <c r="P102" s="257"/>
      <c r="Q102" s="257"/>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189" t="s">
        <v>189</v>
      </c>
      <c r="CK102" s="190"/>
      <c r="CL102" s="190"/>
      <c r="CM102" s="190"/>
      <c r="CN102" s="190"/>
      <c r="CO102" s="190"/>
      <c r="CP102" s="190"/>
      <c r="CQ102" s="190"/>
      <c r="CR102" s="190"/>
      <c r="CS102" s="190" t="s">
        <v>112</v>
      </c>
      <c r="CT102" s="190"/>
      <c r="CU102" s="190"/>
      <c r="CV102" s="190"/>
      <c r="CW102" s="190"/>
      <c r="CX102" s="190"/>
      <c r="CY102" s="190"/>
      <c r="CZ102" s="190"/>
      <c r="DA102" s="190"/>
      <c r="DB102" s="190"/>
      <c r="DC102" s="190"/>
      <c r="DD102" s="190"/>
      <c r="DE102" s="190"/>
      <c r="DF102" s="188">
        <f>DF105+DF107+DF104</f>
        <v>13644158.179999998</v>
      </c>
      <c r="DG102" s="188"/>
      <c r="DH102" s="188"/>
      <c r="DI102" s="188"/>
      <c r="DJ102" s="188"/>
      <c r="DK102" s="188"/>
      <c r="DL102" s="188"/>
      <c r="DM102" s="188"/>
      <c r="DN102" s="188"/>
      <c r="DO102" s="188"/>
      <c r="DP102" s="188"/>
      <c r="DQ102" s="188"/>
      <c r="DR102" s="188"/>
      <c r="DS102" s="188">
        <f>DS105+DS107</f>
        <v>9751438.99</v>
      </c>
      <c r="DT102" s="188"/>
      <c r="DU102" s="188"/>
      <c r="DV102" s="188"/>
      <c r="DW102" s="188"/>
      <c r="DX102" s="188"/>
      <c r="DY102" s="188"/>
      <c r="DZ102" s="188"/>
      <c r="EA102" s="188"/>
      <c r="EB102" s="188"/>
      <c r="EC102" s="188"/>
      <c r="ED102" s="188"/>
      <c r="EE102" s="188"/>
      <c r="EF102" s="188">
        <f>EF105+EF107</f>
        <v>9786470.030000001</v>
      </c>
      <c r="EG102" s="188"/>
      <c r="EH102" s="188"/>
      <c r="EI102" s="188"/>
      <c r="EJ102" s="188"/>
      <c r="EK102" s="188"/>
      <c r="EL102" s="188"/>
      <c r="EM102" s="188"/>
      <c r="EN102" s="188"/>
      <c r="EO102" s="188"/>
      <c r="EP102" s="188"/>
      <c r="EQ102" s="188"/>
      <c r="ER102" s="188"/>
      <c r="ES102" s="191"/>
      <c r="ET102" s="191"/>
      <c r="EU102" s="191"/>
      <c r="EV102" s="191"/>
      <c r="EW102" s="191"/>
      <c r="EX102" s="191"/>
      <c r="EY102" s="191"/>
      <c r="EZ102" s="191"/>
      <c r="FA102" s="191"/>
      <c r="FB102" s="191"/>
      <c r="FC102" s="191"/>
      <c r="FD102" s="191"/>
      <c r="FE102" s="192"/>
      <c r="FG102" s="97">
        <f>DF102-'стр.5_7'!DS8</f>
        <v>0</v>
      </c>
      <c r="FH102" s="97">
        <f>DS102-'стр.5_7'!ED8</f>
        <v>0</v>
      </c>
      <c r="FI102" s="97">
        <f>EF102-'стр.5_7'!EO8</f>
        <v>0</v>
      </c>
    </row>
    <row r="103" spans="1:161" ht="21" customHeight="1">
      <c r="A103" s="251" t="s">
        <v>317</v>
      </c>
      <c r="B103" s="252"/>
      <c r="C103" s="252"/>
      <c r="D103" s="252"/>
      <c r="E103" s="252"/>
      <c r="F103" s="252"/>
      <c r="G103" s="252"/>
      <c r="H103" s="252"/>
      <c r="I103" s="252"/>
      <c r="J103" s="252"/>
      <c r="K103" s="252"/>
      <c r="L103" s="252"/>
      <c r="M103" s="252"/>
      <c r="N103" s="252"/>
      <c r="O103" s="252"/>
      <c r="P103" s="252"/>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2"/>
      <c r="BA103" s="252"/>
      <c r="BB103" s="252"/>
      <c r="BC103" s="252"/>
      <c r="BD103" s="252"/>
      <c r="BE103" s="252"/>
      <c r="BF103" s="252"/>
      <c r="BG103" s="252"/>
      <c r="BH103" s="252"/>
      <c r="BI103" s="252"/>
      <c r="BJ103" s="252"/>
      <c r="BK103" s="252"/>
      <c r="BL103" s="252"/>
      <c r="BM103" s="252"/>
      <c r="BN103" s="252"/>
      <c r="BO103" s="252"/>
      <c r="BP103" s="252"/>
      <c r="BQ103" s="252"/>
      <c r="BR103" s="252"/>
      <c r="BS103" s="252"/>
      <c r="BT103" s="252"/>
      <c r="BU103" s="252"/>
      <c r="BV103" s="252"/>
      <c r="BW103" s="252"/>
      <c r="BX103" s="252"/>
      <c r="BY103" s="252"/>
      <c r="BZ103" s="252"/>
      <c r="CA103" s="252"/>
      <c r="CB103" s="252"/>
      <c r="CC103" s="252"/>
      <c r="CD103" s="252"/>
      <c r="CE103" s="252"/>
      <c r="CF103" s="252"/>
      <c r="CG103" s="252"/>
      <c r="CH103" s="252"/>
      <c r="CI103" s="252"/>
      <c r="CJ103" s="189" t="s">
        <v>190</v>
      </c>
      <c r="CK103" s="190"/>
      <c r="CL103" s="190"/>
      <c r="CM103" s="190"/>
      <c r="CN103" s="190"/>
      <c r="CO103" s="190"/>
      <c r="CP103" s="190"/>
      <c r="CQ103" s="190"/>
      <c r="CR103" s="190"/>
      <c r="CS103" s="190" t="s">
        <v>191</v>
      </c>
      <c r="CT103" s="190"/>
      <c r="CU103" s="190"/>
      <c r="CV103" s="190"/>
      <c r="CW103" s="190"/>
      <c r="CX103" s="190"/>
      <c r="CY103" s="190"/>
      <c r="CZ103" s="190"/>
      <c r="DA103" s="190"/>
      <c r="DB103" s="190"/>
      <c r="DC103" s="190"/>
      <c r="DD103" s="190"/>
      <c r="DE103" s="190"/>
      <c r="DF103" s="188"/>
      <c r="DG103" s="188"/>
      <c r="DH103" s="188"/>
      <c r="DI103" s="188"/>
      <c r="DJ103" s="188"/>
      <c r="DK103" s="188"/>
      <c r="DL103" s="188"/>
      <c r="DM103" s="188"/>
      <c r="DN103" s="188"/>
      <c r="DO103" s="188"/>
      <c r="DP103" s="188"/>
      <c r="DQ103" s="188"/>
      <c r="DR103" s="188"/>
      <c r="DS103" s="188"/>
      <c r="DT103" s="188"/>
      <c r="DU103" s="188"/>
      <c r="DV103" s="188"/>
      <c r="DW103" s="188"/>
      <c r="DX103" s="188"/>
      <c r="DY103" s="188"/>
      <c r="DZ103" s="188"/>
      <c r="EA103" s="188"/>
      <c r="EB103" s="188"/>
      <c r="EC103" s="188"/>
      <c r="ED103" s="188"/>
      <c r="EE103" s="188"/>
      <c r="EF103" s="188"/>
      <c r="EG103" s="188"/>
      <c r="EH103" s="188"/>
      <c r="EI103" s="188"/>
      <c r="EJ103" s="188"/>
      <c r="EK103" s="188"/>
      <c r="EL103" s="188"/>
      <c r="EM103" s="188"/>
      <c r="EN103" s="188"/>
      <c r="EO103" s="188"/>
      <c r="EP103" s="188"/>
      <c r="EQ103" s="188"/>
      <c r="ER103" s="188"/>
      <c r="ES103" s="191"/>
      <c r="ET103" s="191"/>
      <c r="EU103" s="191"/>
      <c r="EV103" s="191"/>
      <c r="EW103" s="191"/>
      <c r="EX103" s="191"/>
      <c r="EY103" s="191"/>
      <c r="EZ103" s="191"/>
      <c r="FA103" s="191"/>
      <c r="FB103" s="191"/>
      <c r="FC103" s="191"/>
      <c r="FD103" s="191"/>
      <c r="FE103" s="192"/>
    </row>
    <row r="104" spans="1:162" ht="21" customHeight="1">
      <c r="A104" s="251" t="s">
        <v>318</v>
      </c>
      <c r="B104" s="252"/>
      <c r="C104" s="252"/>
      <c r="D104" s="252"/>
      <c r="E104" s="252"/>
      <c r="F104" s="252"/>
      <c r="G104" s="252"/>
      <c r="H104" s="252"/>
      <c r="I104" s="252"/>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2"/>
      <c r="BA104" s="252"/>
      <c r="BB104" s="252"/>
      <c r="BC104" s="252"/>
      <c r="BD104" s="252"/>
      <c r="BE104" s="252"/>
      <c r="BF104" s="252"/>
      <c r="BG104" s="252"/>
      <c r="BH104" s="252"/>
      <c r="BI104" s="252"/>
      <c r="BJ104" s="252"/>
      <c r="BK104" s="252"/>
      <c r="BL104" s="252"/>
      <c r="BM104" s="252"/>
      <c r="BN104" s="252"/>
      <c r="BO104" s="252"/>
      <c r="BP104" s="252"/>
      <c r="BQ104" s="252"/>
      <c r="BR104" s="252"/>
      <c r="BS104" s="252"/>
      <c r="BT104" s="252"/>
      <c r="BU104" s="252"/>
      <c r="BV104" s="252"/>
      <c r="BW104" s="252"/>
      <c r="BX104" s="252"/>
      <c r="BY104" s="252"/>
      <c r="BZ104" s="252"/>
      <c r="CA104" s="252"/>
      <c r="CB104" s="252"/>
      <c r="CC104" s="252"/>
      <c r="CD104" s="252"/>
      <c r="CE104" s="252"/>
      <c r="CF104" s="252"/>
      <c r="CG104" s="252"/>
      <c r="CH104" s="252"/>
      <c r="CI104" s="252"/>
      <c r="CJ104" s="189" t="s">
        <v>319</v>
      </c>
      <c r="CK104" s="190"/>
      <c r="CL104" s="190"/>
      <c r="CM104" s="190"/>
      <c r="CN104" s="190"/>
      <c r="CO104" s="190"/>
      <c r="CP104" s="190"/>
      <c r="CQ104" s="190"/>
      <c r="CR104" s="190"/>
      <c r="CS104" s="190" t="s">
        <v>193</v>
      </c>
      <c r="CT104" s="190"/>
      <c r="CU104" s="190"/>
      <c r="CV104" s="190"/>
      <c r="CW104" s="190"/>
      <c r="CX104" s="190"/>
      <c r="CY104" s="190"/>
      <c r="CZ104" s="190"/>
      <c r="DA104" s="190"/>
      <c r="DB104" s="190"/>
      <c r="DC104" s="190"/>
      <c r="DD104" s="190"/>
      <c r="DE104" s="190"/>
      <c r="DF104" s="188">
        <f>'обоснование иные'!E103</f>
        <v>155000</v>
      </c>
      <c r="DG104" s="188"/>
      <c r="DH104" s="188"/>
      <c r="DI104" s="188"/>
      <c r="DJ104" s="188"/>
      <c r="DK104" s="188"/>
      <c r="DL104" s="188"/>
      <c r="DM104" s="188"/>
      <c r="DN104" s="188"/>
      <c r="DO104" s="188"/>
      <c r="DP104" s="188"/>
      <c r="DQ104" s="188"/>
      <c r="DR104" s="188"/>
      <c r="DS104" s="188"/>
      <c r="DT104" s="188"/>
      <c r="DU104" s="188"/>
      <c r="DV104" s="188"/>
      <c r="DW104" s="188"/>
      <c r="DX104" s="188"/>
      <c r="DY104" s="188"/>
      <c r="DZ104" s="188"/>
      <c r="EA104" s="188"/>
      <c r="EB104" s="188"/>
      <c r="EC104" s="188"/>
      <c r="ED104" s="188"/>
      <c r="EE104" s="188"/>
      <c r="EF104" s="188"/>
      <c r="EG104" s="188"/>
      <c r="EH104" s="188"/>
      <c r="EI104" s="188"/>
      <c r="EJ104" s="188"/>
      <c r="EK104" s="188"/>
      <c r="EL104" s="188"/>
      <c r="EM104" s="188"/>
      <c r="EN104" s="188"/>
      <c r="EO104" s="188"/>
      <c r="EP104" s="188"/>
      <c r="EQ104" s="188"/>
      <c r="ER104" s="188"/>
      <c r="ES104" s="191"/>
      <c r="ET104" s="191"/>
      <c r="EU104" s="191"/>
      <c r="EV104" s="191"/>
      <c r="EW104" s="191"/>
      <c r="EX104" s="191"/>
      <c r="EY104" s="191"/>
      <c r="EZ104" s="191"/>
      <c r="FA104" s="191"/>
      <c r="FB104" s="191"/>
      <c r="FC104" s="191"/>
      <c r="FD104" s="191"/>
      <c r="FE104" s="192"/>
      <c r="FF104" s="1" t="s">
        <v>518</v>
      </c>
    </row>
    <row r="105" spans="1:162" ht="11.25" customHeight="1">
      <c r="A105" s="243" t="s">
        <v>320</v>
      </c>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c r="BR105" s="242"/>
      <c r="BS105" s="242"/>
      <c r="BT105" s="242"/>
      <c r="BU105" s="242"/>
      <c r="BV105" s="242"/>
      <c r="BW105" s="242"/>
      <c r="BX105" s="242"/>
      <c r="BY105" s="242"/>
      <c r="BZ105" s="242"/>
      <c r="CA105" s="242"/>
      <c r="CB105" s="242"/>
      <c r="CC105" s="242"/>
      <c r="CD105" s="242"/>
      <c r="CE105" s="242"/>
      <c r="CF105" s="242"/>
      <c r="CG105" s="242"/>
      <c r="CH105" s="242"/>
      <c r="CI105" s="242"/>
      <c r="CJ105" s="189" t="s">
        <v>192</v>
      </c>
      <c r="CK105" s="190"/>
      <c r="CL105" s="190"/>
      <c r="CM105" s="190"/>
      <c r="CN105" s="190"/>
      <c r="CO105" s="190"/>
      <c r="CP105" s="190"/>
      <c r="CQ105" s="190"/>
      <c r="CR105" s="190"/>
      <c r="CS105" s="190" t="s">
        <v>195</v>
      </c>
      <c r="CT105" s="190"/>
      <c r="CU105" s="190"/>
      <c r="CV105" s="190"/>
      <c r="CW105" s="190"/>
      <c r="CX105" s="190"/>
      <c r="CY105" s="190"/>
      <c r="CZ105" s="190"/>
      <c r="DA105" s="190"/>
      <c r="DB105" s="190"/>
      <c r="DC105" s="190"/>
      <c r="DD105" s="190"/>
      <c r="DE105" s="190"/>
      <c r="DF105" s="188">
        <f>'обоснование местн'!G200+'обоснование край'!E115+'обоснование внебюджет'!E170+'обоснование иные'!E100+'обоснование иные'!E101+'обоснование иные'!E102+'обоснование иные'!E104+'обоснование иные'!E105+'обоснование иные'!E106+'обоснование иные'!E107+' ВНЕБЮДЖЕТ ГРАНТЫ 2022'!E152+' ВНЕБЮДЖЕТ ГРАНТЫ 2022'!E151</f>
        <v>10906479.569999998</v>
      </c>
      <c r="DG105" s="188"/>
      <c r="DH105" s="188"/>
      <c r="DI105" s="188"/>
      <c r="DJ105" s="188"/>
      <c r="DK105" s="188"/>
      <c r="DL105" s="188"/>
      <c r="DM105" s="188"/>
      <c r="DN105" s="188"/>
      <c r="DO105" s="188"/>
      <c r="DP105" s="188"/>
      <c r="DQ105" s="188"/>
      <c r="DR105" s="188"/>
      <c r="DS105" s="188">
        <f>4000000+278788.37+2399368.63+670956</f>
        <v>7349113</v>
      </c>
      <c r="DT105" s="188"/>
      <c r="DU105" s="188"/>
      <c r="DV105" s="188"/>
      <c r="DW105" s="188"/>
      <c r="DX105" s="188"/>
      <c r="DY105" s="188"/>
      <c r="DZ105" s="188"/>
      <c r="EA105" s="188"/>
      <c r="EB105" s="188"/>
      <c r="EC105" s="188"/>
      <c r="ED105" s="188"/>
      <c r="EE105" s="188"/>
      <c r="EF105" s="188">
        <f>278788.37+4000000+670956+2416873.36</f>
        <v>7366617.73</v>
      </c>
      <c r="EG105" s="188"/>
      <c r="EH105" s="188"/>
      <c r="EI105" s="188"/>
      <c r="EJ105" s="188"/>
      <c r="EK105" s="188"/>
      <c r="EL105" s="188"/>
      <c r="EM105" s="188"/>
      <c r="EN105" s="188"/>
      <c r="EO105" s="188"/>
      <c r="EP105" s="188"/>
      <c r="EQ105" s="188"/>
      <c r="ER105" s="188"/>
      <c r="ES105" s="191"/>
      <c r="ET105" s="191"/>
      <c r="EU105" s="191"/>
      <c r="EV105" s="191"/>
      <c r="EW105" s="191"/>
      <c r="EX105" s="191"/>
      <c r="EY105" s="191"/>
      <c r="EZ105" s="191"/>
      <c r="FA105" s="191"/>
      <c r="FB105" s="191"/>
      <c r="FC105" s="191"/>
      <c r="FD105" s="191"/>
      <c r="FE105" s="192"/>
      <c r="FF105" s="1" t="s">
        <v>516</v>
      </c>
    </row>
    <row r="106" spans="1:161" ht="21" customHeight="1">
      <c r="A106" s="251" t="s">
        <v>321</v>
      </c>
      <c r="B106" s="252"/>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c r="AS106" s="252"/>
      <c r="AT106" s="252"/>
      <c r="AU106" s="252"/>
      <c r="AV106" s="252"/>
      <c r="AW106" s="252"/>
      <c r="AX106" s="252"/>
      <c r="AY106" s="252"/>
      <c r="AZ106" s="252"/>
      <c r="BA106" s="252"/>
      <c r="BB106" s="252"/>
      <c r="BC106" s="252"/>
      <c r="BD106" s="252"/>
      <c r="BE106" s="252"/>
      <c r="BF106" s="252"/>
      <c r="BG106" s="252"/>
      <c r="BH106" s="252"/>
      <c r="BI106" s="252"/>
      <c r="BJ106" s="252"/>
      <c r="BK106" s="252"/>
      <c r="BL106" s="252"/>
      <c r="BM106" s="252"/>
      <c r="BN106" s="252"/>
      <c r="BO106" s="252"/>
      <c r="BP106" s="252"/>
      <c r="BQ106" s="252"/>
      <c r="BR106" s="252"/>
      <c r="BS106" s="252"/>
      <c r="BT106" s="252"/>
      <c r="BU106" s="252"/>
      <c r="BV106" s="252"/>
      <c r="BW106" s="252"/>
      <c r="BX106" s="252"/>
      <c r="BY106" s="252"/>
      <c r="BZ106" s="252"/>
      <c r="CA106" s="252"/>
      <c r="CB106" s="252"/>
      <c r="CC106" s="252"/>
      <c r="CD106" s="252"/>
      <c r="CE106" s="252"/>
      <c r="CF106" s="252"/>
      <c r="CG106" s="252"/>
      <c r="CH106" s="252"/>
      <c r="CI106" s="252"/>
      <c r="CJ106" s="189" t="s">
        <v>194</v>
      </c>
      <c r="CK106" s="190"/>
      <c r="CL106" s="190"/>
      <c r="CM106" s="190"/>
      <c r="CN106" s="190"/>
      <c r="CO106" s="190"/>
      <c r="CP106" s="190"/>
      <c r="CQ106" s="190"/>
      <c r="CR106" s="190"/>
      <c r="CS106" s="190" t="s">
        <v>322</v>
      </c>
      <c r="CT106" s="190"/>
      <c r="CU106" s="190"/>
      <c r="CV106" s="190"/>
      <c r="CW106" s="190"/>
      <c r="CX106" s="190"/>
      <c r="CY106" s="190"/>
      <c r="CZ106" s="190"/>
      <c r="DA106" s="190"/>
      <c r="DB106" s="190"/>
      <c r="DC106" s="190"/>
      <c r="DD106" s="190"/>
      <c r="DE106" s="190"/>
      <c r="DF106" s="188"/>
      <c r="DG106" s="188"/>
      <c r="DH106" s="188"/>
      <c r="DI106" s="188"/>
      <c r="DJ106" s="188"/>
      <c r="DK106" s="188"/>
      <c r="DL106" s="188"/>
      <c r="DM106" s="188"/>
      <c r="DN106" s="188"/>
      <c r="DO106" s="188"/>
      <c r="DP106" s="188"/>
      <c r="DQ106" s="188"/>
      <c r="DR106" s="188"/>
      <c r="DS106" s="188"/>
      <c r="DT106" s="188"/>
      <c r="DU106" s="188"/>
      <c r="DV106" s="188"/>
      <c r="DW106" s="188"/>
      <c r="DX106" s="188"/>
      <c r="DY106" s="188"/>
      <c r="DZ106" s="188"/>
      <c r="EA106" s="188"/>
      <c r="EB106" s="188"/>
      <c r="EC106" s="188"/>
      <c r="ED106" s="188"/>
      <c r="EE106" s="188"/>
      <c r="EF106" s="188"/>
      <c r="EG106" s="188"/>
      <c r="EH106" s="188"/>
      <c r="EI106" s="188"/>
      <c r="EJ106" s="188"/>
      <c r="EK106" s="188"/>
      <c r="EL106" s="188"/>
      <c r="EM106" s="188"/>
      <c r="EN106" s="188"/>
      <c r="EO106" s="188"/>
      <c r="EP106" s="188"/>
      <c r="EQ106" s="188"/>
      <c r="ER106" s="188"/>
      <c r="ES106" s="191"/>
      <c r="ET106" s="191"/>
      <c r="EU106" s="191"/>
      <c r="EV106" s="191"/>
      <c r="EW106" s="191"/>
      <c r="EX106" s="191"/>
      <c r="EY106" s="191"/>
      <c r="EZ106" s="191"/>
      <c r="FA106" s="191"/>
      <c r="FB106" s="191"/>
      <c r="FC106" s="191"/>
      <c r="FD106" s="191"/>
      <c r="FE106" s="192"/>
    </row>
    <row r="107" spans="1:162" ht="11.25" customHeight="1" thickBot="1">
      <c r="A107" s="251" t="s">
        <v>323</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2"/>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3"/>
      <c r="CJ107" s="264" t="s">
        <v>198</v>
      </c>
      <c r="CK107" s="265"/>
      <c r="CL107" s="265"/>
      <c r="CM107" s="265"/>
      <c r="CN107" s="265"/>
      <c r="CO107" s="265"/>
      <c r="CP107" s="265"/>
      <c r="CQ107" s="265"/>
      <c r="CR107" s="265"/>
      <c r="CS107" s="265" t="s">
        <v>324</v>
      </c>
      <c r="CT107" s="265"/>
      <c r="CU107" s="265"/>
      <c r="CV107" s="265"/>
      <c r="CW107" s="265"/>
      <c r="CX107" s="265"/>
      <c r="CY107" s="265"/>
      <c r="CZ107" s="265"/>
      <c r="DA107" s="265"/>
      <c r="DB107" s="265"/>
      <c r="DC107" s="265"/>
      <c r="DD107" s="265"/>
      <c r="DE107" s="265"/>
      <c r="DF107" s="188">
        <f>'обоснование местн'!E136+'обоснование местн'!E137</f>
        <v>2582678.61</v>
      </c>
      <c r="DG107" s="188"/>
      <c r="DH107" s="188"/>
      <c r="DI107" s="188"/>
      <c r="DJ107" s="188"/>
      <c r="DK107" s="188"/>
      <c r="DL107" s="188"/>
      <c r="DM107" s="188"/>
      <c r="DN107" s="188"/>
      <c r="DO107" s="188"/>
      <c r="DP107" s="188"/>
      <c r="DQ107" s="188"/>
      <c r="DR107" s="188"/>
      <c r="DS107" s="188">
        <f>2402325.99</f>
        <v>2402325.99</v>
      </c>
      <c r="DT107" s="188"/>
      <c r="DU107" s="188"/>
      <c r="DV107" s="188"/>
      <c r="DW107" s="188"/>
      <c r="DX107" s="188"/>
      <c r="DY107" s="188"/>
      <c r="DZ107" s="188"/>
      <c r="EA107" s="188"/>
      <c r="EB107" s="188"/>
      <c r="EC107" s="188"/>
      <c r="ED107" s="188"/>
      <c r="EE107" s="188"/>
      <c r="EF107" s="188">
        <v>2419852.3</v>
      </c>
      <c r="EG107" s="188"/>
      <c r="EH107" s="188"/>
      <c r="EI107" s="188"/>
      <c r="EJ107" s="188"/>
      <c r="EK107" s="188"/>
      <c r="EL107" s="188"/>
      <c r="EM107" s="188"/>
      <c r="EN107" s="188"/>
      <c r="EO107" s="188"/>
      <c r="EP107" s="188"/>
      <c r="EQ107" s="188"/>
      <c r="ER107" s="188"/>
      <c r="ES107" s="266"/>
      <c r="ET107" s="266"/>
      <c r="EU107" s="266"/>
      <c r="EV107" s="266"/>
      <c r="EW107" s="266"/>
      <c r="EX107" s="266"/>
      <c r="EY107" s="266"/>
      <c r="EZ107" s="266"/>
      <c r="FA107" s="266"/>
      <c r="FB107" s="266"/>
      <c r="FC107" s="266"/>
      <c r="FD107" s="266"/>
      <c r="FE107" s="267"/>
      <c r="FF107" s="1" t="s">
        <v>385</v>
      </c>
    </row>
    <row r="108" spans="1:161" ht="11.25" customHeight="1">
      <c r="A108" s="19"/>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28"/>
    </row>
    <row r="109" spans="1:161" s="13" customFormat="1" ht="11.25" customHeight="1">
      <c r="A109" s="158" t="s">
        <v>76</v>
      </c>
      <c r="B109" s="158"/>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c r="AY109" s="158"/>
      <c r="AZ109" s="158"/>
      <c r="BA109" s="158"/>
      <c r="BB109" s="158"/>
      <c r="BC109" s="158"/>
      <c r="BD109" s="158"/>
      <c r="BE109" s="158"/>
      <c r="BF109" s="158"/>
      <c r="BG109" s="158"/>
      <c r="BH109" s="158"/>
      <c r="BI109" s="158"/>
      <c r="BJ109" s="158"/>
      <c r="BK109" s="158"/>
      <c r="BL109" s="158"/>
      <c r="BM109" s="158"/>
      <c r="BN109" s="158"/>
      <c r="BO109" s="158"/>
      <c r="BP109" s="158"/>
      <c r="BQ109" s="158"/>
      <c r="BR109" s="158"/>
      <c r="BS109" s="158"/>
      <c r="BT109" s="158"/>
      <c r="BU109" s="158"/>
      <c r="BV109" s="158"/>
      <c r="BW109" s="158"/>
      <c r="BX109" s="158"/>
      <c r="BY109" s="158"/>
      <c r="BZ109" s="158"/>
      <c r="CA109" s="158"/>
      <c r="CB109" s="158"/>
      <c r="CC109" s="158"/>
      <c r="CD109" s="158"/>
      <c r="CE109" s="158"/>
      <c r="CF109" s="158"/>
      <c r="CG109" s="158"/>
      <c r="CH109" s="158"/>
      <c r="CI109" s="159"/>
      <c r="CJ109" s="164" t="s">
        <v>77</v>
      </c>
      <c r="CK109" s="165"/>
      <c r="CL109" s="165"/>
      <c r="CM109" s="165"/>
      <c r="CN109" s="165"/>
      <c r="CO109" s="165"/>
      <c r="CP109" s="165"/>
      <c r="CQ109" s="165"/>
      <c r="CR109" s="166"/>
      <c r="CS109" s="164" t="s">
        <v>247</v>
      </c>
      <c r="CT109" s="165"/>
      <c r="CU109" s="165"/>
      <c r="CV109" s="165"/>
      <c r="CW109" s="165"/>
      <c r="CX109" s="165"/>
      <c r="CY109" s="165"/>
      <c r="CZ109" s="165"/>
      <c r="DA109" s="165"/>
      <c r="DB109" s="165"/>
      <c r="DC109" s="165"/>
      <c r="DD109" s="165"/>
      <c r="DE109" s="166"/>
      <c r="DF109" s="173" t="s">
        <v>84</v>
      </c>
      <c r="DG109" s="174"/>
      <c r="DH109" s="174"/>
      <c r="DI109" s="174"/>
      <c r="DJ109" s="174"/>
      <c r="DK109" s="174"/>
      <c r="DL109" s="174"/>
      <c r="DM109" s="174"/>
      <c r="DN109" s="174"/>
      <c r="DO109" s="174"/>
      <c r="DP109" s="174"/>
      <c r="DQ109" s="174"/>
      <c r="DR109" s="174"/>
      <c r="DS109" s="174"/>
      <c r="DT109" s="174"/>
      <c r="DU109" s="174"/>
      <c r="DV109" s="174"/>
      <c r="DW109" s="174"/>
      <c r="DX109" s="174"/>
      <c r="DY109" s="174"/>
      <c r="DZ109" s="174"/>
      <c r="EA109" s="174"/>
      <c r="EB109" s="174"/>
      <c r="EC109" s="174"/>
      <c r="ED109" s="174"/>
      <c r="EE109" s="174"/>
      <c r="EF109" s="174"/>
      <c r="EG109" s="174"/>
      <c r="EH109" s="174"/>
      <c r="EI109" s="174"/>
      <c r="EJ109" s="174"/>
      <c r="EK109" s="174"/>
      <c r="EL109" s="174"/>
      <c r="EM109" s="174"/>
      <c r="EN109" s="174"/>
      <c r="EO109" s="174"/>
      <c r="EP109" s="174"/>
      <c r="EQ109" s="174"/>
      <c r="ER109" s="174"/>
      <c r="ES109" s="174"/>
      <c r="ET109" s="174"/>
      <c r="EU109" s="174"/>
      <c r="EV109" s="174"/>
      <c r="EW109" s="174"/>
      <c r="EX109" s="174"/>
      <c r="EY109" s="174"/>
      <c r="EZ109" s="174"/>
      <c r="FA109" s="174"/>
      <c r="FB109" s="174"/>
      <c r="FC109" s="174"/>
      <c r="FD109" s="174"/>
      <c r="FE109" s="174"/>
    </row>
    <row r="110" spans="1:161" ht="11.25">
      <c r="A110" s="160"/>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1"/>
      <c r="CJ110" s="167"/>
      <c r="CK110" s="168"/>
      <c r="CL110" s="168"/>
      <c r="CM110" s="168"/>
      <c r="CN110" s="168"/>
      <c r="CO110" s="168"/>
      <c r="CP110" s="168"/>
      <c r="CQ110" s="168"/>
      <c r="CR110" s="169"/>
      <c r="CS110" s="167"/>
      <c r="CT110" s="168"/>
      <c r="CU110" s="168"/>
      <c r="CV110" s="168"/>
      <c r="CW110" s="168"/>
      <c r="CX110" s="168"/>
      <c r="CY110" s="168"/>
      <c r="CZ110" s="168"/>
      <c r="DA110" s="168"/>
      <c r="DB110" s="168"/>
      <c r="DC110" s="168"/>
      <c r="DD110" s="168"/>
      <c r="DE110" s="169"/>
      <c r="DF110" s="175" t="s">
        <v>78</v>
      </c>
      <c r="DG110" s="176"/>
      <c r="DH110" s="176"/>
      <c r="DI110" s="176"/>
      <c r="DJ110" s="176"/>
      <c r="DK110" s="176"/>
      <c r="DL110" s="177" t="s">
        <v>366</v>
      </c>
      <c r="DM110" s="177"/>
      <c r="DN110" s="177"/>
      <c r="DO110" s="178" t="s">
        <v>79</v>
      </c>
      <c r="DP110" s="178"/>
      <c r="DQ110" s="178"/>
      <c r="DR110" s="179"/>
      <c r="DS110" s="175" t="s">
        <v>78</v>
      </c>
      <c r="DT110" s="176"/>
      <c r="DU110" s="176"/>
      <c r="DV110" s="176"/>
      <c r="DW110" s="176"/>
      <c r="DX110" s="176"/>
      <c r="DY110" s="177" t="s">
        <v>367</v>
      </c>
      <c r="DZ110" s="177"/>
      <c r="EA110" s="177"/>
      <c r="EB110" s="178" t="s">
        <v>79</v>
      </c>
      <c r="EC110" s="178"/>
      <c r="ED110" s="178"/>
      <c r="EE110" s="179"/>
      <c r="EF110" s="175" t="s">
        <v>78</v>
      </c>
      <c r="EG110" s="176"/>
      <c r="EH110" s="176"/>
      <c r="EI110" s="176"/>
      <c r="EJ110" s="176"/>
      <c r="EK110" s="176"/>
      <c r="EL110" s="177" t="s">
        <v>542</v>
      </c>
      <c r="EM110" s="177"/>
      <c r="EN110" s="177"/>
      <c r="EO110" s="178" t="s">
        <v>79</v>
      </c>
      <c r="EP110" s="178"/>
      <c r="EQ110" s="178"/>
      <c r="ER110" s="179"/>
      <c r="ES110" s="164" t="s">
        <v>83</v>
      </c>
      <c r="ET110" s="165"/>
      <c r="EU110" s="165"/>
      <c r="EV110" s="165"/>
      <c r="EW110" s="165"/>
      <c r="EX110" s="165"/>
      <c r="EY110" s="165"/>
      <c r="EZ110" s="165"/>
      <c r="FA110" s="165"/>
      <c r="FB110" s="165"/>
      <c r="FC110" s="165"/>
      <c r="FD110" s="165"/>
      <c r="FE110" s="165"/>
    </row>
    <row r="111" spans="1:161" ht="30.75" customHeight="1">
      <c r="A111" s="162"/>
      <c r="B111" s="162"/>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162"/>
      <c r="BB111" s="162"/>
      <c r="BC111" s="162"/>
      <c r="BD111" s="162"/>
      <c r="BE111" s="162"/>
      <c r="BF111" s="162"/>
      <c r="BG111" s="162"/>
      <c r="BH111" s="162"/>
      <c r="BI111" s="162"/>
      <c r="BJ111" s="162"/>
      <c r="BK111" s="162"/>
      <c r="BL111" s="162"/>
      <c r="BM111" s="162"/>
      <c r="BN111" s="162"/>
      <c r="BO111" s="162"/>
      <c r="BP111" s="162"/>
      <c r="BQ111" s="162"/>
      <c r="BR111" s="162"/>
      <c r="BS111" s="162"/>
      <c r="BT111" s="162"/>
      <c r="BU111" s="162"/>
      <c r="BV111" s="162"/>
      <c r="BW111" s="162"/>
      <c r="BX111" s="162"/>
      <c r="BY111" s="162"/>
      <c r="BZ111" s="162"/>
      <c r="CA111" s="162"/>
      <c r="CB111" s="162"/>
      <c r="CC111" s="162"/>
      <c r="CD111" s="162"/>
      <c r="CE111" s="162"/>
      <c r="CF111" s="162"/>
      <c r="CG111" s="162"/>
      <c r="CH111" s="162"/>
      <c r="CI111" s="163"/>
      <c r="CJ111" s="170"/>
      <c r="CK111" s="171"/>
      <c r="CL111" s="171"/>
      <c r="CM111" s="171"/>
      <c r="CN111" s="171"/>
      <c r="CO111" s="171"/>
      <c r="CP111" s="171"/>
      <c r="CQ111" s="171"/>
      <c r="CR111" s="172"/>
      <c r="CS111" s="170"/>
      <c r="CT111" s="171"/>
      <c r="CU111" s="171"/>
      <c r="CV111" s="171"/>
      <c r="CW111" s="171"/>
      <c r="CX111" s="171"/>
      <c r="CY111" s="171"/>
      <c r="CZ111" s="171"/>
      <c r="DA111" s="171"/>
      <c r="DB111" s="171"/>
      <c r="DC111" s="171"/>
      <c r="DD111" s="171"/>
      <c r="DE111" s="172"/>
      <c r="DF111" s="183" t="s">
        <v>80</v>
      </c>
      <c r="DG111" s="184"/>
      <c r="DH111" s="184"/>
      <c r="DI111" s="184"/>
      <c r="DJ111" s="184"/>
      <c r="DK111" s="184"/>
      <c r="DL111" s="184"/>
      <c r="DM111" s="184"/>
      <c r="DN111" s="184"/>
      <c r="DO111" s="184"/>
      <c r="DP111" s="184"/>
      <c r="DQ111" s="184"/>
      <c r="DR111" s="185"/>
      <c r="DS111" s="183" t="s">
        <v>81</v>
      </c>
      <c r="DT111" s="184"/>
      <c r="DU111" s="184"/>
      <c r="DV111" s="184"/>
      <c r="DW111" s="184"/>
      <c r="DX111" s="184"/>
      <c r="DY111" s="184"/>
      <c r="DZ111" s="184"/>
      <c r="EA111" s="184"/>
      <c r="EB111" s="184"/>
      <c r="EC111" s="184"/>
      <c r="ED111" s="184"/>
      <c r="EE111" s="185"/>
      <c r="EF111" s="183" t="s">
        <v>82</v>
      </c>
      <c r="EG111" s="184"/>
      <c r="EH111" s="184"/>
      <c r="EI111" s="184"/>
      <c r="EJ111" s="184"/>
      <c r="EK111" s="184"/>
      <c r="EL111" s="184"/>
      <c r="EM111" s="184"/>
      <c r="EN111" s="184"/>
      <c r="EO111" s="184"/>
      <c r="EP111" s="184"/>
      <c r="EQ111" s="184"/>
      <c r="ER111" s="185"/>
      <c r="ES111" s="170"/>
      <c r="ET111" s="171"/>
      <c r="EU111" s="171"/>
      <c r="EV111" s="171"/>
      <c r="EW111" s="171"/>
      <c r="EX111" s="171"/>
      <c r="EY111" s="171"/>
      <c r="EZ111" s="171"/>
      <c r="FA111" s="171"/>
      <c r="FB111" s="171"/>
      <c r="FC111" s="171"/>
      <c r="FD111" s="171"/>
      <c r="FE111" s="171"/>
    </row>
    <row r="112" spans="1:161" ht="12" thickBot="1">
      <c r="A112" s="180" t="s">
        <v>85</v>
      </c>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c r="CC112" s="180"/>
      <c r="CD112" s="180"/>
      <c r="CE112" s="180"/>
      <c r="CF112" s="180"/>
      <c r="CG112" s="180"/>
      <c r="CH112" s="180"/>
      <c r="CI112" s="181"/>
      <c r="CJ112" s="156" t="s">
        <v>86</v>
      </c>
      <c r="CK112" s="157"/>
      <c r="CL112" s="157"/>
      <c r="CM112" s="157"/>
      <c r="CN112" s="157"/>
      <c r="CO112" s="157"/>
      <c r="CP112" s="157"/>
      <c r="CQ112" s="157"/>
      <c r="CR112" s="182"/>
      <c r="CS112" s="156" t="s">
        <v>87</v>
      </c>
      <c r="CT112" s="157"/>
      <c r="CU112" s="157"/>
      <c r="CV112" s="157"/>
      <c r="CW112" s="157"/>
      <c r="CX112" s="157"/>
      <c r="CY112" s="157"/>
      <c r="CZ112" s="157"/>
      <c r="DA112" s="157"/>
      <c r="DB112" s="157"/>
      <c r="DC112" s="157"/>
      <c r="DD112" s="157"/>
      <c r="DE112" s="182"/>
      <c r="DF112" s="156" t="s">
        <v>88</v>
      </c>
      <c r="DG112" s="157"/>
      <c r="DH112" s="157"/>
      <c r="DI112" s="157"/>
      <c r="DJ112" s="157"/>
      <c r="DK112" s="157"/>
      <c r="DL112" s="157"/>
      <c r="DM112" s="157"/>
      <c r="DN112" s="157"/>
      <c r="DO112" s="157"/>
      <c r="DP112" s="157"/>
      <c r="DQ112" s="157"/>
      <c r="DR112" s="182"/>
      <c r="DS112" s="156" t="s">
        <v>89</v>
      </c>
      <c r="DT112" s="157"/>
      <c r="DU112" s="157"/>
      <c r="DV112" s="157"/>
      <c r="DW112" s="157"/>
      <c r="DX112" s="157"/>
      <c r="DY112" s="157"/>
      <c r="DZ112" s="157"/>
      <c r="EA112" s="157"/>
      <c r="EB112" s="157"/>
      <c r="EC112" s="157"/>
      <c r="ED112" s="157"/>
      <c r="EE112" s="182"/>
      <c r="EF112" s="156" t="s">
        <v>90</v>
      </c>
      <c r="EG112" s="157"/>
      <c r="EH112" s="157"/>
      <c r="EI112" s="157"/>
      <c r="EJ112" s="157"/>
      <c r="EK112" s="157"/>
      <c r="EL112" s="157"/>
      <c r="EM112" s="157"/>
      <c r="EN112" s="157"/>
      <c r="EO112" s="157"/>
      <c r="EP112" s="157"/>
      <c r="EQ112" s="157"/>
      <c r="ER112" s="182"/>
      <c r="ES112" s="156" t="s">
        <v>91</v>
      </c>
      <c r="ET112" s="157"/>
      <c r="EU112" s="157"/>
      <c r="EV112" s="157"/>
      <c r="EW112" s="157"/>
      <c r="EX112" s="157"/>
      <c r="EY112" s="157"/>
      <c r="EZ112" s="157"/>
      <c r="FA112" s="157"/>
      <c r="FB112" s="157"/>
      <c r="FC112" s="157"/>
      <c r="FD112" s="157"/>
      <c r="FE112" s="157"/>
    </row>
    <row r="113" spans="1:161" ht="11.25" customHeight="1">
      <c r="A113" s="243" t="s">
        <v>197</v>
      </c>
      <c r="B113" s="242"/>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c r="AN113" s="242"/>
      <c r="AO113" s="242"/>
      <c r="AP113" s="242"/>
      <c r="AQ113" s="242"/>
      <c r="AR113" s="242"/>
      <c r="AS113" s="242"/>
      <c r="AT113" s="242"/>
      <c r="AU113" s="242"/>
      <c r="AV113" s="242"/>
      <c r="AW113" s="242"/>
      <c r="AX113" s="242"/>
      <c r="AY113" s="242"/>
      <c r="AZ113" s="242"/>
      <c r="BA113" s="242"/>
      <c r="BB113" s="242"/>
      <c r="BC113" s="242"/>
      <c r="BD113" s="242"/>
      <c r="BE113" s="242"/>
      <c r="BF113" s="242"/>
      <c r="BG113" s="242"/>
      <c r="BH113" s="242"/>
      <c r="BI113" s="242"/>
      <c r="BJ113" s="242"/>
      <c r="BK113" s="242"/>
      <c r="BL113" s="242"/>
      <c r="BM113" s="242"/>
      <c r="BN113" s="242"/>
      <c r="BO113" s="242"/>
      <c r="BP113" s="242"/>
      <c r="BQ113" s="242"/>
      <c r="BR113" s="242"/>
      <c r="BS113" s="242"/>
      <c r="BT113" s="242"/>
      <c r="BU113" s="242"/>
      <c r="BV113" s="242"/>
      <c r="BW113" s="242"/>
      <c r="BX113" s="242"/>
      <c r="BY113" s="242"/>
      <c r="BZ113" s="242"/>
      <c r="CA113" s="242"/>
      <c r="CB113" s="242"/>
      <c r="CC113" s="242"/>
      <c r="CD113" s="242"/>
      <c r="CE113" s="242"/>
      <c r="CF113" s="242"/>
      <c r="CG113" s="242"/>
      <c r="CH113" s="242"/>
      <c r="CI113" s="242"/>
      <c r="CJ113" s="193" t="s">
        <v>325</v>
      </c>
      <c r="CK113" s="194"/>
      <c r="CL113" s="194"/>
      <c r="CM113" s="194"/>
      <c r="CN113" s="194"/>
      <c r="CO113" s="194"/>
      <c r="CP113" s="194"/>
      <c r="CQ113" s="194"/>
      <c r="CR113" s="194"/>
      <c r="CS113" s="194" t="s">
        <v>199</v>
      </c>
      <c r="CT113" s="194"/>
      <c r="CU113" s="194"/>
      <c r="CV113" s="194"/>
      <c r="CW113" s="194"/>
      <c r="CX113" s="194"/>
      <c r="CY113" s="194"/>
      <c r="CZ113" s="194"/>
      <c r="DA113" s="194"/>
      <c r="DB113" s="194"/>
      <c r="DC113" s="194"/>
      <c r="DD113" s="194"/>
      <c r="DE113" s="194"/>
      <c r="DF113" s="195"/>
      <c r="DG113" s="195"/>
      <c r="DH113" s="195"/>
      <c r="DI113" s="195"/>
      <c r="DJ113" s="195"/>
      <c r="DK113" s="195"/>
      <c r="DL113" s="195"/>
      <c r="DM113" s="195"/>
      <c r="DN113" s="195"/>
      <c r="DO113" s="195"/>
      <c r="DP113" s="195"/>
      <c r="DQ113" s="195"/>
      <c r="DR113" s="195"/>
      <c r="DS113" s="195"/>
      <c r="DT113" s="195"/>
      <c r="DU113" s="195"/>
      <c r="DV113" s="195"/>
      <c r="DW113" s="195"/>
      <c r="DX113" s="195"/>
      <c r="DY113" s="195"/>
      <c r="DZ113" s="195"/>
      <c r="EA113" s="195"/>
      <c r="EB113" s="195"/>
      <c r="EC113" s="195"/>
      <c r="ED113" s="195"/>
      <c r="EE113" s="195"/>
      <c r="EF113" s="195"/>
      <c r="EG113" s="195"/>
      <c r="EH113" s="195"/>
      <c r="EI113" s="195"/>
      <c r="EJ113" s="195"/>
      <c r="EK113" s="195"/>
      <c r="EL113" s="195"/>
      <c r="EM113" s="195"/>
      <c r="EN113" s="195"/>
      <c r="EO113" s="195"/>
      <c r="EP113" s="195"/>
      <c r="EQ113" s="195"/>
      <c r="ER113" s="195"/>
      <c r="ES113" s="195"/>
      <c r="ET113" s="195"/>
      <c r="EU113" s="195"/>
      <c r="EV113" s="195"/>
      <c r="EW113" s="195"/>
      <c r="EX113" s="195"/>
      <c r="EY113" s="195"/>
      <c r="EZ113" s="195"/>
      <c r="FA113" s="195"/>
      <c r="FB113" s="195"/>
      <c r="FC113" s="195"/>
      <c r="FD113" s="195"/>
      <c r="FE113" s="196"/>
    </row>
    <row r="114" spans="1:161" ht="22.5" customHeight="1">
      <c r="A114" s="248" t="s">
        <v>326</v>
      </c>
      <c r="B114" s="249"/>
      <c r="C114" s="249"/>
      <c r="D114" s="249"/>
      <c r="E114" s="249"/>
      <c r="F114" s="249"/>
      <c r="G114" s="249"/>
      <c r="H114" s="249"/>
      <c r="I114" s="249"/>
      <c r="J114" s="249"/>
      <c r="K114" s="249"/>
      <c r="L114" s="249"/>
      <c r="M114" s="249"/>
      <c r="N114" s="249"/>
      <c r="O114" s="249"/>
      <c r="P114" s="249"/>
      <c r="Q114" s="249"/>
      <c r="R114" s="249"/>
      <c r="S114" s="249"/>
      <c r="T114" s="249"/>
      <c r="U114" s="249"/>
      <c r="V114" s="249"/>
      <c r="W114" s="249"/>
      <c r="X114" s="249"/>
      <c r="Y114" s="249"/>
      <c r="Z114" s="249"/>
      <c r="AA114" s="249"/>
      <c r="AB114" s="249"/>
      <c r="AC114" s="249"/>
      <c r="AD114" s="249"/>
      <c r="AE114" s="249"/>
      <c r="AF114" s="249"/>
      <c r="AG114" s="249"/>
      <c r="AH114" s="249"/>
      <c r="AI114" s="249"/>
      <c r="AJ114" s="249"/>
      <c r="AK114" s="249"/>
      <c r="AL114" s="249"/>
      <c r="AM114" s="249"/>
      <c r="AN114" s="249"/>
      <c r="AO114" s="249"/>
      <c r="AP114" s="249"/>
      <c r="AQ114" s="249"/>
      <c r="AR114" s="249"/>
      <c r="AS114" s="249"/>
      <c r="AT114" s="249"/>
      <c r="AU114" s="249"/>
      <c r="AV114" s="249"/>
      <c r="AW114" s="249"/>
      <c r="AX114" s="249"/>
      <c r="AY114" s="249"/>
      <c r="AZ114" s="249"/>
      <c r="BA114" s="249"/>
      <c r="BB114" s="249"/>
      <c r="BC114" s="249"/>
      <c r="BD114" s="249"/>
      <c r="BE114" s="249"/>
      <c r="BF114" s="249"/>
      <c r="BG114" s="249"/>
      <c r="BH114" s="249"/>
      <c r="BI114" s="249"/>
      <c r="BJ114" s="249"/>
      <c r="BK114" s="249"/>
      <c r="BL114" s="249"/>
      <c r="BM114" s="249"/>
      <c r="BN114" s="249"/>
      <c r="BO114" s="249"/>
      <c r="BP114" s="249"/>
      <c r="BQ114" s="249"/>
      <c r="BR114" s="249"/>
      <c r="BS114" s="249"/>
      <c r="BT114" s="249"/>
      <c r="BU114" s="249"/>
      <c r="BV114" s="249"/>
      <c r="BW114" s="249"/>
      <c r="BX114" s="249"/>
      <c r="BY114" s="249"/>
      <c r="BZ114" s="249"/>
      <c r="CA114" s="249"/>
      <c r="CB114" s="249"/>
      <c r="CC114" s="249"/>
      <c r="CD114" s="249"/>
      <c r="CE114" s="249"/>
      <c r="CF114" s="249"/>
      <c r="CG114" s="249"/>
      <c r="CH114" s="249"/>
      <c r="CI114" s="249"/>
      <c r="CJ114" s="189" t="s">
        <v>327</v>
      </c>
      <c r="CK114" s="190"/>
      <c r="CL114" s="190"/>
      <c r="CM114" s="190"/>
      <c r="CN114" s="190"/>
      <c r="CO114" s="190"/>
      <c r="CP114" s="190"/>
      <c r="CQ114" s="190"/>
      <c r="CR114" s="190"/>
      <c r="CS114" s="190" t="s">
        <v>200</v>
      </c>
      <c r="CT114" s="190"/>
      <c r="CU114" s="190"/>
      <c r="CV114" s="190"/>
      <c r="CW114" s="190"/>
      <c r="CX114" s="190"/>
      <c r="CY114" s="190"/>
      <c r="CZ114" s="190"/>
      <c r="DA114" s="190"/>
      <c r="DB114" s="190"/>
      <c r="DC114" s="190"/>
      <c r="DD114" s="190"/>
      <c r="DE114" s="190"/>
      <c r="DF114" s="272"/>
      <c r="DG114" s="272"/>
      <c r="DH114" s="272"/>
      <c r="DI114" s="272"/>
      <c r="DJ114" s="272"/>
      <c r="DK114" s="272"/>
      <c r="DL114" s="272"/>
      <c r="DM114" s="272"/>
      <c r="DN114" s="272"/>
      <c r="DO114" s="272"/>
      <c r="DP114" s="272"/>
      <c r="DQ114" s="272"/>
      <c r="DR114" s="272"/>
      <c r="DS114" s="272"/>
      <c r="DT114" s="272"/>
      <c r="DU114" s="272"/>
      <c r="DV114" s="272"/>
      <c r="DW114" s="272"/>
      <c r="DX114" s="272"/>
      <c r="DY114" s="272"/>
      <c r="DZ114" s="272"/>
      <c r="EA114" s="272"/>
      <c r="EB114" s="272"/>
      <c r="EC114" s="272"/>
      <c r="ED114" s="272"/>
      <c r="EE114" s="272"/>
      <c r="EF114" s="272"/>
      <c r="EG114" s="272"/>
      <c r="EH114" s="272"/>
      <c r="EI114" s="272"/>
      <c r="EJ114" s="272"/>
      <c r="EK114" s="272"/>
      <c r="EL114" s="272"/>
      <c r="EM114" s="272"/>
      <c r="EN114" s="272"/>
      <c r="EO114" s="272"/>
      <c r="EP114" s="272"/>
      <c r="EQ114" s="272"/>
      <c r="ER114" s="272"/>
      <c r="ES114" s="191"/>
      <c r="ET114" s="191"/>
      <c r="EU114" s="191"/>
      <c r="EV114" s="191"/>
      <c r="EW114" s="191"/>
      <c r="EX114" s="191"/>
      <c r="EY114" s="191"/>
      <c r="EZ114" s="191"/>
      <c r="FA114" s="191"/>
      <c r="FB114" s="191"/>
      <c r="FC114" s="191"/>
      <c r="FD114" s="191"/>
      <c r="FE114" s="192"/>
    </row>
    <row r="115" spans="1:161" ht="11.25" customHeight="1">
      <c r="A115" s="273" t="s">
        <v>328</v>
      </c>
      <c r="B115" s="274"/>
      <c r="C115" s="274"/>
      <c r="D115" s="274"/>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c r="AH115" s="274"/>
      <c r="AI115" s="274"/>
      <c r="AJ115" s="274"/>
      <c r="AK115" s="274"/>
      <c r="AL115" s="274"/>
      <c r="AM115" s="274"/>
      <c r="AN115" s="274"/>
      <c r="AO115" s="274"/>
      <c r="AP115" s="274"/>
      <c r="AQ115" s="274"/>
      <c r="AR115" s="274"/>
      <c r="AS115" s="274"/>
      <c r="AT115" s="274"/>
      <c r="AU115" s="274"/>
      <c r="AV115" s="274"/>
      <c r="AW115" s="274"/>
      <c r="AX115" s="274"/>
      <c r="AY115" s="274"/>
      <c r="AZ115" s="274"/>
      <c r="BA115" s="274"/>
      <c r="BB115" s="274"/>
      <c r="BC115" s="274"/>
      <c r="BD115" s="274"/>
      <c r="BE115" s="274"/>
      <c r="BF115" s="274"/>
      <c r="BG115" s="274"/>
      <c r="BH115" s="274"/>
      <c r="BI115" s="274"/>
      <c r="BJ115" s="274"/>
      <c r="BK115" s="274"/>
      <c r="BL115" s="274"/>
      <c r="BM115" s="274"/>
      <c r="BN115" s="274"/>
      <c r="BO115" s="274"/>
      <c r="BP115" s="274"/>
      <c r="BQ115" s="274"/>
      <c r="BR115" s="274"/>
      <c r="BS115" s="274"/>
      <c r="BT115" s="274"/>
      <c r="BU115" s="274"/>
      <c r="BV115" s="274"/>
      <c r="BW115" s="274"/>
      <c r="BX115" s="274"/>
      <c r="BY115" s="274"/>
      <c r="BZ115" s="274"/>
      <c r="CA115" s="274"/>
      <c r="CB115" s="274"/>
      <c r="CC115" s="274"/>
      <c r="CD115" s="274"/>
      <c r="CE115" s="274"/>
      <c r="CF115" s="274"/>
      <c r="CG115" s="274"/>
      <c r="CH115" s="274"/>
      <c r="CI115" s="274"/>
      <c r="CJ115" s="189" t="s">
        <v>329</v>
      </c>
      <c r="CK115" s="190"/>
      <c r="CL115" s="190"/>
      <c r="CM115" s="190"/>
      <c r="CN115" s="190"/>
      <c r="CO115" s="190"/>
      <c r="CP115" s="190"/>
      <c r="CQ115" s="190"/>
      <c r="CR115" s="190"/>
      <c r="CS115" s="190" t="s">
        <v>201</v>
      </c>
      <c r="CT115" s="190"/>
      <c r="CU115" s="190"/>
      <c r="CV115" s="190"/>
      <c r="CW115" s="190"/>
      <c r="CX115" s="190"/>
      <c r="CY115" s="190"/>
      <c r="CZ115" s="190"/>
      <c r="DA115" s="190"/>
      <c r="DB115" s="190"/>
      <c r="DC115" s="190"/>
      <c r="DD115" s="190"/>
      <c r="DE115" s="190"/>
      <c r="DF115" s="272"/>
      <c r="DG115" s="272"/>
      <c r="DH115" s="272"/>
      <c r="DI115" s="272"/>
      <c r="DJ115" s="272"/>
      <c r="DK115" s="272"/>
      <c r="DL115" s="272"/>
      <c r="DM115" s="272"/>
      <c r="DN115" s="272"/>
      <c r="DO115" s="272"/>
      <c r="DP115" s="272"/>
      <c r="DQ115" s="272"/>
      <c r="DR115" s="272"/>
      <c r="DS115" s="272"/>
      <c r="DT115" s="272"/>
      <c r="DU115" s="272"/>
      <c r="DV115" s="272"/>
      <c r="DW115" s="272"/>
      <c r="DX115" s="272"/>
      <c r="DY115" s="272"/>
      <c r="DZ115" s="272"/>
      <c r="EA115" s="272"/>
      <c r="EB115" s="272"/>
      <c r="EC115" s="272"/>
      <c r="ED115" s="272"/>
      <c r="EE115" s="272"/>
      <c r="EF115" s="272"/>
      <c r="EG115" s="272"/>
      <c r="EH115" s="272"/>
      <c r="EI115" s="272"/>
      <c r="EJ115" s="272"/>
      <c r="EK115" s="272"/>
      <c r="EL115" s="272"/>
      <c r="EM115" s="272"/>
      <c r="EN115" s="272"/>
      <c r="EO115" s="272"/>
      <c r="EP115" s="272"/>
      <c r="EQ115" s="272"/>
      <c r="ER115" s="272"/>
      <c r="ES115" s="191"/>
      <c r="ET115" s="191"/>
      <c r="EU115" s="191"/>
      <c r="EV115" s="191"/>
      <c r="EW115" s="191"/>
      <c r="EX115" s="191"/>
      <c r="EY115" s="191"/>
      <c r="EZ115" s="191"/>
      <c r="FA115" s="191"/>
      <c r="FB115" s="191"/>
      <c r="FC115" s="191"/>
      <c r="FD115" s="191"/>
      <c r="FE115" s="192"/>
    </row>
    <row r="116" spans="1:161" ht="12.75" customHeight="1">
      <c r="A116" s="221" t="s">
        <v>251</v>
      </c>
      <c r="B116" s="221"/>
      <c r="C116" s="221"/>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c r="AH116" s="221"/>
      <c r="AI116" s="221"/>
      <c r="AJ116" s="221"/>
      <c r="AK116" s="221"/>
      <c r="AL116" s="221"/>
      <c r="AM116" s="221"/>
      <c r="AN116" s="221"/>
      <c r="AO116" s="221"/>
      <c r="AP116" s="221"/>
      <c r="AQ116" s="221"/>
      <c r="AR116" s="221"/>
      <c r="AS116" s="221"/>
      <c r="AT116" s="221"/>
      <c r="AU116" s="221"/>
      <c r="AV116" s="221"/>
      <c r="AW116" s="221"/>
      <c r="AX116" s="221"/>
      <c r="AY116" s="221"/>
      <c r="AZ116" s="221"/>
      <c r="BA116" s="221"/>
      <c r="BB116" s="221"/>
      <c r="BC116" s="221"/>
      <c r="BD116" s="221"/>
      <c r="BE116" s="221"/>
      <c r="BF116" s="221"/>
      <c r="BG116" s="221"/>
      <c r="BH116" s="221"/>
      <c r="BI116" s="221"/>
      <c r="BJ116" s="221"/>
      <c r="BK116" s="221"/>
      <c r="BL116" s="221"/>
      <c r="BM116" s="221"/>
      <c r="BN116" s="221"/>
      <c r="BO116" s="221"/>
      <c r="BP116" s="221"/>
      <c r="BQ116" s="221"/>
      <c r="BR116" s="221"/>
      <c r="BS116" s="221"/>
      <c r="BT116" s="221"/>
      <c r="BU116" s="221"/>
      <c r="BV116" s="221"/>
      <c r="BW116" s="221"/>
      <c r="BX116" s="221"/>
      <c r="BY116" s="221"/>
      <c r="BZ116" s="221"/>
      <c r="CA116" s="221"/>
      <c r="CB116" s="221"/>
      <c r="CC116" s="221"/>
      <c r="CD116" s="221"/>
      <c r="CE116" s="221"/>
      <c r="CF116" s="221"/>
      <c r="CG116" s="221"/>
      <c r="CH116" s="221"/>
      <c r="CI116" s="221"/>
      <c r="CJ116" s="222" t="s">
        <v>202</v>
      </c>
      <c r="CK116" s="223"/>
      <c r="CL116" s="223"/>
      <c r="CM116" s="223"/>
      <c r="CN116" s="223"/>
      <c r="CO116" s="223"/>
      <c r="CP116" s="223"/>
      <c r="CQ116" s="223"/>
      <c r="CR116" s="223"/>
      <c r="CS116" s="223" t="s">
        <v>112</v>
      </c>
      <c r="CT116" s="223"/>
      <c r="CU116" s="223"/>
      <c r="CV116" s="223"/>
      <c r="CW116" s="223"/>
      <c r="CX116" s="223"/>
      <c r="CY116" s="223"/>
      <c r="CZ116" s="223"/>
      <c r="DA116" s="223"/>
      <c r="DB116" s="223"/>
      <c r="DC116" s="223"/>
      <c r="DD116" s="223"/>
      <c r="DE116" s="223"/>
      <c r="DF116" s="188"/>
      <c r="DG116" s="188"/>
      <c r="DH116" s="188"/>
      <c r="DI116" s="188"/>
      <c r="DJ116" s="188"/>
      <c r="DK116" s="188"/>
      <c r="DL116" s="188"/>
      <c r="DM116" s="188"/>
      <c r="DN116" s="188"/>
      <c r="DO116" s="188"/>
      <c r="DP116" s="188"/>
      <c r="DQ116" s="188"/>
      <c r="DR116" s="188"/>
      <c r="DS116" s="188"/>
      <c r="DT116" s="188"/>
      <c r="DU116" s="188"/>
      <c r="DV116" s="188"/>
      <c r="DW116" s="188"/>
      <c r="DX116" s="188"/>
      <c r="DY116" s="188"/>
      <c r="DZ116" s="188"/>
      <c r="EA116" s="188"/>
      <c r="EB116" s="188"/>
      <c r="EC116" s="188"/>
      <c r="ED116" s="188"/>
      <c r="EE116" s="188"/>
      <c r="EF116" s="188"/>
      <c r="EG116" s="188"/>
      <c r="EH116" s="188"/>
      <c r="EI116" s="188"/>
      <c r="EJ116" s="188"/>
      <c r="EK116" s="188"/>
      <c r="EL116" s="188"/>
      <c r="EM116" s="188"/>
      <c r="EN116" s="188"/>
      <c r="EO116" s="188"/>
      <c r="EP116" s="188"/>
      <c r="EQ116" s="188"/>
      <c r="ER116" s="188"/>
      <c r="ES116" s="191" t="s">
        <v>112</v>
      </c>
      <c r="ET116" s="191"/>
      <c r="EU116" s="191"/>
      <c r="EV116" s="191"/>
      <c r="EW116" s="191"/>
      <c r="EX116" s="191"/>
      <c r="EY116" s="191"/>
      <c r="EZ116" s="191"/>
      <c r="FA116" s="191"/>
      <c r="FB116" s="191"/>
      <c r="FC116" s="191"/>
      <c r="FD116" s="191"/>
      <c r="FE116" s="192"/>
    </row>
    <row r="117" spans="1:161" ht="22.5" customHeight="1">
      <c r="A117" s="251" t="s">
        <v>252</v>
      </c>
      <c r="B117" s="252"/>
      <c r="C117" s="252"/>
      <c r="D117" s="252"/>
      <c r="E117" s="252"/>
      <c r="F117" s="252"/>
      <c r="G117" s="252"/>
      <c r="H117" s="252"/>
      <c r="I117" s="252"/>
      <c r="J117" s="252"/>
      <c r="K117" s="252"/>
      <c r="L117" s="252"/>
      <c r="M117" s="252"/>
      <c r="N117" s="252"/>
      <c r="O117" s="252"/>
      <c r="P117" s="252"/>
      <c r="Q117" s="252"/>
      <c r="R117" s="252"/>
      <c r="S117" s="252"/>
      <c r="T117" s="252"/>
      <c r="U117" s="252"/>
      <c r="V117" s="252"/>
      <c r="W117" s="252"/>
      <c r="X117" s="252"/>
      <c r="Y117" s="252"/>
      <c r="Z117" s="252"/>
      <c r="AA117" s="252"/>
      <c r="AB117" s="252"/>
      <c r="AC117" s="252"/>
      <c r="AD117" s="252"/>
      <c r="AE117" s="252"/>
      <c r="AF117" s="252"/>
      <c r="AG117" s="252"/>
      <c r="AH117" s="252"/>
      <c r="AI117" s="252"/>
      <c r="AJ117" s="252"/>
      <c r="AK117" s="252"/>
      <c r="AL117" s="252"/>
      <c r="AM117" s="252"/>
      <c r="AN117" s="252"/>
      <c r="AO117" s="252"/>
      <c r="AP117" s="252"/>
      <c r="AQ117" s="252"/>
      <c r="AR117" s="252"/>
      <c r="AS117" s="252"/>
      <c r="AT117" s="252"/>
      <c r="AU117" s="252"/>
      <c r="AV117" s="252"/>
      <c r="AW117" s="252"/>
      <c r="AX117" s="252"/>
      <c r="AY117" s="252"/>
      <c r="AZ117" s="252"/>
      <c r="BA117" s="252"/>
      <c r="BB117" s="252"/>
      <c r="BC117" s="252"/>
      <c r="BD117" s="252"/>
      <c r="BE117" s="252"/>
      <c r="BF117" s="252"/>
      <c r="BG117" s="252"/>
      <c r="BH117" s="252"/>
      <c r="BI117" s="252"/>
      <c r="BJ117" s="252"/>
      <c r="BK117" s="252"/>
      <c r="BL117" s="252"/>
      <c r="BM117" s="252"/>
      <c r="BN117" s="252"/>
      <c r="BO117" s="252"/>
      <c r="BP117" s="252"/>
      <c r="BQ117" s="252"/>
      <c r="BR117" s="252"/>
      <c r="BS117" s="252"/>
      <c r="BT117" s="252"/>
      <c r="BU117" s="252"/>
      <c r="BV117" s="252"/>
      <c r="BW117" s="252"/>
      <c r="BX117" s="252"/>
      <c r="BY117" s="252"/>
      <c r="BZ117" s="252"/>
      <c r="CA117" s="252"/>
      <c r="CB117" s="252"/>
      <c r="CC117" s="252"/>
      <c r="CD117" s="252"/>
      <c r="CE117" s="252"/>
      <c r="CF117" s="252"/>
      <c r="CG117" s="252"/>
      <c r="CH117" s="252"/>
      <c r="CI117" s="252"/>
      <c r="CJ117" s="189" t="s">
        <v>203</v>
      </c>
      <c r="CK117" s="190"/>
      <c r="CL117" s="190"/>
      <c r="CM117" s="190"/>
      <c r="CN117" s="190"/>
      <c r="CO117" s="190"/>
      <c r="CP117" s="190"/>
      <c r="CQ117" s="190"/>
      <c r="CR117" s="190"/>
      <c r="CS117" s="190" t="s">
        <v>128</v>
      </c>
      <c r="CT117" s="190"/>
      <c r="CU117" s="190"/>
      <c r="CV117" s="190"/>
      <c r="CW117" s="190"/>
      <c r="CX117" s="190"/>
      <c r="CY117" s="190"/>
      <c r="CZ117" s="190"/>
      <c r="DA117" s="190"/>
      <c r="DB117" s="190"/>
      <c r="DC117" s="190"/>
      <c r="DD117" s="190"/>
      <c r="DE117" s="190"/>
      <c r="DF117" s="188"/>
      <c r="DG117" s="188"/>
      <c r="DH117" s="188"/>
      <c r="DI117" s="188"/>
      <c r="DJ117" s="188"/>
      <c r="DK117" s="188"/>
      <c r="DL117" s="188"/>
      <c r="DM117" s="188"/>
      <c r="DN117" s="188"/>
      <c r="DO117" s="188"/>
      <c r="DP117" s="188"/>
      <c r="DQ117" s="188"/>
      <c r="DR117" s="188"/>
      <c r="DS117" s="188"/>
      <c r="DT117" s="188"/>
      <c r="DU117" s="188"/>
      <c r="DV117" s="188"/>
      <c r="DW117" s="188"/>
      <c r="DX117" s="188"/>
      <c r="DY117" s="188"/>
      <c r="DZ117" s="188"/>
      <c r="EA117" s="188"/>
      <c r="EB117" s="188"/>
      <c r="EC117" s="188"/>
      <c r="ED117" s="188"/>
      <c r="EE117" s="188"/>
      <c r="EF117" s="188"/>
      <c r="EG117" s="188"/>
      <c r="EH117" s="188"/>
      <c r="EI117" s="188"/>
      <c r="EJ117" s="188"/>
      <c r="EK117" s="188"/>
      <c r="EL117" s="188"/>
      <c r="EM117" s="188"/>
      <c r="EN117" s="188"/>
      <c r="EO117" s="188"/>
      <c r="EP117" s="188"/>
      <c r="EQ117" s="188"/>
      <c r="ER117" s="188"/>
      <c r="ES117" s="258" t="s">
        <v>112</v>
      </c>
      <c r="ET117" s="258"/>
      <c r="EU117" s="258"/>
      <c r="EV117" s="258"/>
      <c r="EW117" s="258"/>
      <c r="EX117" s="258"/>
      <c r="EY117" s="258"/>
      <c r="EZ117" s="258"/>
      <c r="FA117" s="258"/>
      <c r="FB117" s="258"/>
      <c r="FC117" s="258"/>
      <c r="FD117" s="258"/>
      <c r="FE117" s="259"/>
    </row>
    <row r="118" spans="1:161" ht="12.75" customHeight="1">
      <c r="A118" s="251" t="s">
        <v>253</v>
      </c>
      <c r="B118" s="252"/>
      <c r="C118" s="252"/>
      <c r="D118" s="252"/>
      <c r="E118" s="252"/>
      <c r="F118" s="252"/>
      <c r="G118" s="252"/>
      <c r="H118" s="252"/>
      <c r="I118" s="252"/>
      <c r="J118" s="252"/>
      <c r="K118" s="252"/>
      <c r="L118" s="252"/>
      <c r="M118" s="252"/>
      <c r="N118" s="252"/>
      <c r="O118" s="252"/>
      <c r="P118" s="252"/>
      <c r="Q118" s="252"/>
      <c r="R118" s="252"/>
      <c r="S118" s="252"/>
      <c r="T118" s="252"/>
      <c r="U118" s="252"/>
      <c r="V118" s="252"/>
      <c r="W118" s="252"/>
      <c r="X118" s="252"/>
      <c r="Y118" s="252"/>
      <c r="Z118" s="252"/>
      <c r="AA118" s="252"/>
      <c r="AB118" s="252"/>
      <c r="AC118" s="252"/>
      <c r="AD118" s="252"/>
      <c r="AE118" s="252"/>
      <c r="AF118" s="252"/>
      <c r="AG118" s="252"/>
      <c r="AH118" s="252"/>
      <c r="AI118" s="252"/>
      <c r="AJ118" s="252"/>
      <c r="AK118" s="252"/>
      <c r="AL118" s="252"/>
      <c r="AM118" s="252"/>
      <c r="AN118" s="252"/>
      <c r="AO118" s="252"/>
      <c r="AP118" s="252"/>
      <c r="AQ118" s="252"/>
      <c r="AR118" s="252"/>
      <c r="AS118" s="252"/>
      <c r="AT118" s="252"/>
      <c r="AU118" s="252"/>
      <c r="AV118" s="252"/>
      <c r="AW118" s="252"/>
      <c r="AX118" s="252"/>
      <c r="AY118" s="252"/>
      <c r="AZ118" s="252"/>
      <c r="BA118" s="252"/>
      <c r="BB118" s="252"/>
      <c r="BC118" s="252"/>
      <c r="BD118" s="252"/>
      <c r="BE118" s="252"/>
      <c r="BF118" s="252"/>
      <c r="BG118" s="252"/>
      <c r="BH118" s="252"/>
      <c r="BI118" s="252"/>
      <c r="BJ118" s="252"/>
      <c r="BK118" s="252"/>
      <c r="BL118" s="252"/>
      <c r="BM118" s="252"/>
      <c r="BN118" s="252"/>
      <c r="BO118" s="252"/>
      <c r="BP118" s="252"/>
      <c r="BQ118" s="252"/>
      <c r="BR118" s="252"/>
      <c r="BS118" s="252"/>
      <c r="BT118" s="252"/>
      <c r="BU118" s="252"/>
      <c r="BV118" s="252"/>
      <c r="BW118" s="252"/>
      <c r="BX118" s="252"/>
      <c r="BY118" s="252"/>
      <c r="BZ118" s="252"/>
      <c r="CA118" s="252"/>
      <c r="CB118" s="252"/>
      <c r="CC118" s="252"/>
      <c r="CD118" s="252"/>
      <c r="CE118" s="252"/>
      <c r="CF118" s="252"/>
      <c r="CG118" s="252"/>
      <c r="CH118" s="252"/>
      <c r="CI118" s="252"/>
      <c r="CJ118" s="189" t="s">
        <v>204</v>
      </c>
      <c r="CK118" s="190"/>
      <c r="CL118" s="190"/>
      <c r="CM118" s="190"/>
      <c r="CN118" s="190"/>
      <c r="CO118" s="190"/>
      <c r="CP118" s="190"/>
      <c r="CQ118" s="190"/>
      <c r="CR118" s="190"/>
      <c r="CS118" s="190" t="s">
        <v>128</v>
      </c>
      <c r="CT118" s="190"/>
      <c r="CU118" s="190"/>
      <c r="CV118" s="190"/>
      <c r="CW118" s="190"/>
      <c r="CX118" s="190"/>
      <c r="CY118" s="190"/>
      <c r="CZ118" s="190"/>
      <c r="DA118" s="190"/>
      <c r="DB118" s="190"/>
      <c r="DC118" s="190"/>
      <c r="DD118" s="190"/>
      <c r="DE118" s="190"/>
      <c r="DF118" s="188"/>
      <c r="DG118" s="188"/>
      <c r="DH118" s="188"/>
      <c r="DI118" s="188"/>
      <c r="DJ118" s="188"/>
      <c r="DK118" s="188"/>
      <c r="DL118" s="188"/>
      <c r="DM118" s="188"/>
      <c r="DN118" s="188"/>
      <c r="DO118" s="188"/>
      <c r="DP118" s="188"/>
      <c r="DQ118" s="188"/>
      <c r="DR118" s="188"/>
      <c r="DS118" s="188"/>
      <c r="DT118" s="188"/>
      <c r="DU118" s="188"/>
      <c r="DV118" s="188"/>
      <c r="DW118" s="188"/>
      <c r="DX118" s="188"/>
      <c r="DY118" s="188"/>
      <c r="DZ118" s="188"/>
      <c r="EA118" s="188"/>
      <c r="EB118" s="188"/>
      <c r="EC118" s="188"/>
      <c r="ED118" s="188"/>
      <c r="EE118" s="188"/>
      <c r="EF118" s="188"/>
      <c r="EG118" s="188"/>
      <c r="EH118" s="188"/>
      <c r="EI118" s="188"/>
      <c r="EJ118" s="188"/>
      <c r="EK118" s="188"/>
      <c r="EL118" s="188"/>
      <c r="EM118" s="188"/>
      <c r="EN118" s="188"/>
      <c r="EO118" s="188"/>
      <c r="EP118" s="188"/>
      <c r="EQ118" s="188"/>
      <c r="ER118" s="188"/>
      <c r="ES118" s="191" t="s">
        <v>112</v>
      </c>
      <c r="ET118" s="191"/>
      <c r="EU118" s="191"/>
      <c r="EV118" s="191"/>
      <c r="EW118" s="191"/>
      <c r="EX118" s="191"/>
      <c r="EY118" s="191"/>
      <c r="EZ118" s="191"/>
      <c r="FA118" s="191"/>
      <c r="FB118" s="191"/>
      <c r="FC118" s="191"/>
      <c r="FD118" s="191"/>
      <c r="FE118" s="192"/>
    </row>
    <row r="119" spans="1:161" ht="12.75" customHeight="1">
      <c r="A119" s="251" t="s">
        <v>254</v>
      </c>
      <c r="B119" s="252"/>
      <c r="C119" s="252"/>
      <c r="D119" s="252"/>
      <c r="E119" s="252"/>
      <c r="F119" s="252"/>
      <c r="G119" s="252"/>
      <c r="H119" s="252"/>
      <c r="I119" s="252"/>
      <c r="J119" s="252"/>
      <c r="K119" s="252"/>
      <c r="L119" s="252"/>
      <c r="M119" s="252"/>
      <c r="N119" s="252"/>
      <c r="O119" s="252"/>
      <c r="P119" s="252"/>
      <c r="Q119" s="252"/>
      <c r="R119" s="252"/>
      <c r="S119" s="252"/>
      <c r="T119" s="252"/>
      <c r="U119" s="252"/>
      <c r="V119" s="252"/>
      <c r="W119" s="252"/>
      <c r="X119" s="252"/>
      <c r="Y119" s="252"/>
      <c r="Z119" s="252"/>
      <c r="AA119" s="252"/>
      <c r="AB119" s="252"/>
      <c r="AC119" s="252"/>
      <c r="AD119" s="252"/>
      <c r="AE119" s="252"/>
      <c r="AF119" s="252"/>
      <c r="AG119" s="252"/>
      <c r="AH119" s="252"/>
      <c r="AI119" s="252"/>
      <c r="AJ119" s="252"/>
      <c r="AK119" s="252"/>
      <c r="AL119" s="252"/>
      <c r="AM119" s="252"/>
      <c r="AN119" s="252"/>
      <c r="AO119" s="252"/>
      <c r="AP119" s="252"/>
      <c r="AQ119" s="252"/>
      <c r="AR119" s="252"/>
      <c r="AS119" s="252"/>
      <c r="AT119" s="252"/>
      <c r="AU119" s="252"/>
      <c r="AV119" s="252"/>
      <c r="AW119" s="252"/>
      <c r="AX119" s="252"/>
      <c r="AY119" s="252"/>
      <c r="AZ119" s="252"/>
      <c r="BA119" s="252"/>
      <c r="BB119" s="252"/>
      <c r="BC119" s="252"/>
      <c r="BD119" s="252"/>
      <c r="BE119" s="252"/>
      <c r="BF119" s="252"/>
      <c r="BG119" s="252"/>
      <c r="BH119" s="252"/>
      <c r="BI119" s="252"/>
      <c r="BJ119" s="252"/>
      <c r="BK119" s="252"/>
      <c r="BL119" s="252"/>
      <c r="BM119" s="252"/>
      <c r="BN119" s="252"/>
      <c r="BO119" s="252"/>
      <c r="BP119" s="252"/>
      <c r="BQ119" s="252"/>
      <c r="BR119" s="252"/>
      <c r="BS119" s="252"/>
      <c r="BT119" s="252"/>
      <c r="BU119" s="252"/>
      <c r="BV119" s="252"/>
      <c r="BW119" s="252"/>
      <c r="BX119" s="252"/>
      <c r="BY119" s="252"/>
      <c r="BZ119" s="252"/>
      <c r="CA119" s="252"/>
      <c r="CB119" s="252"/>
      <c r="CC119" s="252"/>
      <c r="CD119" s="252"/>
      <c r="CE119" s="252"/>
      <c r="CF119" s="252"/>
      <c r="CG119" s="252"/>
      <c r="CH119" s="252"/>
      <c r="CI119" s="252"/>
      <c r="CJ119" s="189" t="s">
        <v>205</v>
      </c>
      <c r="CK119" s="190"/>
      <c r="CL119" s="190"/>
      <c r="CM119" s="190"/>
      <c r="CN119" s="190"/>
      <c r="CO119" s="190"/>
      <c r="CP119" s="190"/>
      <c r="CQ119" s="190"/>
      <c r="CR119" s="190"/>
      <c r="CS119" s="190" t="s">
        <v>128</v>
      </c>
      <c r="CT119" s="190"/>
      <c r="CU119" s="190"/>
      <c r="CV119" s="190"/>
      <c r="CW119" s="190"/>
      <c r="CX119" s="190"/>
      <c r="CY119" s="190"/>
      <c r="CZ119" s="190"/>
      <c r="DA119" s="190"/>
      <c r="DB119" s="190"/>
      <c r="DC119" s="190"/>
      <c r="DD119" s="190"/>
      <c r="DE119" s="190"/>
      <c r="DF119" s="191"/>
      <c r="DG119" s="191"/>
      <c r="DH119" s="191"/>
      <c r="DI119" s="191"/>
      <c r="DJ119" s="191"/>
      <c r="DK119" s="191"/>
      <c r="DL119" s="191"/>
      <c r="DM119" s="191"/>
      <c r="DN119" s="191"/>
      <c r="DO119" s="191"/>
      <c r="DP119" s="191"/>
      <c r="DQ119" s="191"/>
      <c r="DR119" s="191"/>
      <c r="DS119" s="191"/>
      <c r="DT119" s="191"/>
      <c r="DU119" s="191"/>
      <c r="DV119" s="191"/>
      <c r="DW119" s="191"/>
      <c r="DX119" s="191"/>
      <c r="DY119" s="191"/>
      <c r="DZ119" s="191"/>
      <c r="EA119" s="191"/>
      <c r="EB119" s="191"/>
      <c r="EC119" s="191"/>
      <c r="ED119" s="191"/>
      <c r="EE119" s="191"/>
      <c r="EF119" s="191"/>
      <c r="EG119" s="191"/>
      <c r="EH119" s="191"/>
      <c r="EI119" s="191"/>
      <c r="EJ119" s="191"/>
      <c r="EK119" s="191"/>
      <c r="EL119" s="191"/>
      <c r="EM119" s="191"/>
      <c r="EN119" s="191"/>
      <c r="EO119" s="191"/>
      <c r="EP119" s="191"/>
      <c r="EQ119" s="191"/>
      <c r="ER119" s="191"/>
      <c r="ES119" s="191" t="s">
        <v>112</v>
      </c>
      <c r="ET119" s="191"/>
      <c r="EU119" s="191"/>
      <c r="EV119" s="191"/>
      <c r="EW119" s="191"/>
      <c r="EX119" s="191"/>
      <c r="EY119" s="191"/>
      <c r="EZ119" s="191"/>
      <c r="FA119" s="191"/>
      <c r="FB119" s="191"/>
      <c r="FC119" s="191"/>
      <c r="FD119" s="191"/>
      <c r="FE119" s="192"/>
    </row>
    <row r="120" spans="1:161" ht="12.75" customHeight="1">
      <c r="A120" s="221" t="s">
        <v>255</v>
      </c>
      <c r="B120" s="221"/>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c r="AI120" s="221"/>
      <c r="AJ120" s="221"/>
      <c r="AK120" s="221"/>
      <c r="AL120" s="221"/>
      <c r="AM120" s="221"/>
      <c r="AN120" s="221"/>
      <c r="AO120" s="221"/>
      <c r="AP120" s="221"/>
      <c r="AQ120" s="221"/>
      <c r="AR120" s="221"/>
      <c r="AS120" s="221"/>
      <c r="AT120" s="221"/>
      <c r="AU120" s="221"/>
      <c r="AV120" s="221"/>
      <c r="AW120" s="221"/>
      <c r="AX120" s="221"/>
      <c r="AY120" s="221"/>
      <c r="AZ120" s="221"/>
      <c r="BA120" s="221"/>
      <c r="BB120" s="221"/>
      <c r="BC120" s="221"/>
      <c r="BD120" s="221"/>
      <c r="BE120" s="221"/>
      <c r="BF120" s="221"/>
      <c r="BG120" s="221"/>
      <c r="BH120" s="221"/>
      <c r="BI120" s="221"/>
      <c r="BJ120" s="221"/>
      <c r="BK120" s="221"/>
      <c r="BL120" s="221"/>
      <c r="BM120" s="221"/>
      <c r="BN120" s="221"/>
      <c r="BO120" s="221"/>
      <c r="BP120" s="221"/>
      <c r="BQ120" s="221"/>
      <c r="BR120" s="221"/>
      <c r="BS120" s="221"/>
      <c r="BT120" s="221"/>
      <c r="BU120" s="221"/>
      <c r="BV120" s="221"/>
      <c r="BW120" s="221"/>
      <c r="BX120" s="221"/>
      <c r="BY120" s="221"/>
      <c r="BZ120" s="221"/>
      <c r="CA120" s="221"/>
      <c r="CB120" s="221"/>
      <c r="CC120" s="221"/>
      <c r="CD120" s="221"/>
      <c r="CE120" s="221"/>
      <c r="CF120" s="221"/>
      <c r="CG120" s="221"/>
      <c r="CH120" s="221"/>
      <c r="CI120" s="221"/>
      <c r="CJ120" s="222" t="s">
        <v>206</v>
      </c>
      <c r="CK120" s="223"/>
      <c r="CL120" s="223"/>
      <c r="CM120" s="223"/>
      <c r="CN120" s="223"/>
      <c r="CO120" s="223"/>
      <c r="CP120" s="223"/>
      <c r="CQ120" s="223"/>
      <c r="CR120" s="223"/>
      <c r="CS120" s="223" t="s">
        <v>112</v>
      </c>
      <c r="CT120" s="223"/>
      <c r="CU120" s="223"/>
      <c r="CV120" s="223"/>
      <c r="CW120" s="223"/>
      <c r="CX120" s="223"/>
      <c r="CY120" s="223"/>
      <c r="CZ120" s="223"/>
      <c r="DA120" s="223"/>
      <c r="DB120" s="223"/>
      <c r="DC120" s="223"/>
      <c r="DD120" s="223"/>
      <c r="DE120" s="223"/>
      <c r="DF120" s="191"/>
      <c r="DG120" s="191"/>
      <c r="DH120" s="191"/>
      <c r="DI120" s="191"/>
      <c r="DJ120" s="191"/>
      <c r="DK120" s="191"/>
      <c r="DL120" s="191"/>
      <c r="DM120" s="191"/>
      <c r="DN120" s="191"/>
      <c r="DO120" s="191"/>
      <c r="DP120" s="191"/>
      <c r="DQ120" s="191"/>
      <c r="DR120" s="191"/>
      <c r="DS120" s="191"/>
      <c r="DT120" s="191"/>
      <c r="DU120" s="191"/>
      <c r="DV120" s="191"/>
      <c r="DW120" s="191"/>
      <c r="DX120" s="191"/>
      <c r="DY120" s="191"/>
      <c r="DZ120" s="191"/>
      <c r="EA120" s="191"/>
      <c r="EB120" s="191"/>
      <c r="EC120" s="191"/>
      <c r="ED120" s="191"/>
      <c r="EE120" s="191"/>
      <c r="EF120" s="191"/>
      <c r="EG120" s="191"/>
      <c r="EH120" s="191"/>
      <c r="EI120" s="191"/>
      <c r="EJ120" s="191"/>
      <c r="EK120" s="191"/>
      <c r="EL120" s="191"/>
      <c r="EM120" s="191"/>
      <c r="EN120" s="191"/>
      <c r="EO120" s="191"/>
      <c r="EP120" s="191"/>
      <c r="EQ120" s="191"/>
      <c r="ER120" s="191"/>
      <c r="ES120" s="191" t="s">
        <v>112</v>
      </c>
      <c r="ET120" s="191"/>
      <c r="EU120" s="191"/>
      <c r="EV120" s="191"/>
      <c r="EW120" s="191"/>
      <c r="EX120" s="191"/>
      <c r="EY120" s="191"/>
      <c r="EZ120" s="191"/>
      <c r="FA120" s="191"/>
      <c r="FB120" s="191"/>
      <c r="FC120" s="191"/>
      <c r="FD120" s="191"/>
      <c r="FE120" s="192"/>
    </row>
    <row r="121" spans="1:161" ht="22.5" customHeight="1">
      <c r="A121" s="251" t="s">
        <v>330</v>
      </c>
      <c r="B121" s="252"/>
      <c r="C121" s="252"/>
      <c r="D121" s="252"/>
      <c r="E121" s="252"/>
      <c r="F121" s="252"/>
      <c r="G121" s="252"/>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52"/>
      <c r="AG121" s="252"/>
      <c r="AH121" s="252"/>
      <c r="AI121" s="252"/>
      <c r="AJ121" s="252"/>
      <c r="AK121" s="252"/>
      <c r="AL121" s="252"/>
      <c r="AM121" s="252"/>
      <c r="AN121" s="252"/>
      <c r="AO121" s="252"/>
      <c r="AP121" s="252"/>
      <c r="AQ121" s="252"/>
      <c r="AR121" s="252"/>
      <c r="AS121" s="252"/>
      <c r="AT121" s="252"/>
      <c r="AU121" s="252"/>
      <c r="AV121" s="252"/>
      <c r="AW121" s="252"/>
      <c r="AX121" s="252"/>
      <c r="AY121" s="252"/>
      <c r="AZ121" s="252"/>
      <c r="BA121" s="252"/>
      <c r="BB121" s="252"/>
      <c r="BC121" s="252"/>
      <c r="BD121" s="252"/>
      <c r="BE121" s="252"/>
      <c r="BF121" s="252"/>
      <c r="BG121" s="252"/>
      <c r="BH121" s="252"/>
      <c r="BI121" s="252"/>
      <c r="BJ121" s="252"/>
      <c r="BK121" s="252"/>
      <c r="BL121" s="252"/>
      <c r="BM121" s="252"/>
      <c r="BN121" s="252"/>
      <c r="BO121" s="252"/>
      <c r="BP121" s="252"/>
      <c r="BQ121" s="252"/>
      <c r="BR121" s="252"/>
      <c r="BS121" s="252"/>
      <c r="BT121" s="252"/>
      <c r="BU121" s="252"/>
      <c r="BV121" s="252"/>
      <c r="BW121" s="252"/>
      <c r="BX121" s="252"/>
      <c r="BY121" s="252"/>
      <c r="BZ121" s="252"/>
      <c r="CA121" s="252"/>
      <c r="CB121" s="252"/>
      <c r="CC121" s="252"/>
      <c r="CD121" s="252"/>
      <c r="CE121" s="252"/>
      <c r="CF121" s="252"/>
      <c r="CG121" s="252"/>
      <c r="CH121" s="252"/>
      <c r="CI121" s="252"/>
      <c r="CJ121" s="189" t="s">
        <v>207</v>
      </c>
      <c r="CK121" s="190"/>
      <c r="CL121" s="190"/>
      <c r="CM121" s="190"/>
      <c r="CN121" s="190"/>
      <c r="CO121" s="190"/>
      <c r="CP121" s="190"/>
      <c r="CQ121" s="190"/>
      <c r="CR121" s="190"/>
      <c r="CS121" s="190" t="s">
        <v>208</v>
      </c>
      <c r="CT121" s="190"/>
      <c r="CU121" s="190"/>
      <c r="CV121" s="190"/>
      <c r="CW121" s="190"/>
      <c r="CX121" s="190"/>
      <c r="CY121" s="190"/>
      <c r="CZ121" s="190"/>
      <c r="DA121" s="190"/>
      <c r="DB121" s="190"/>
      <c r="DC121" s="190"/>
      <c r="DD121" s="190"/>
      <c r="DE121" s="190"/>
      <c r="DF121" s="258"/>
      <c r="DG121" s="258"/>
      <c r="DH121" s="258"/>
      <c r="DI121" s="258"/>
      <c r="DJ121" s="258"/>
      <c r="DK121" s="258"/>
      <c r="DL121" s="258"/>
      <c r="DM121" s="258"/>
      <c r="DN121" s="258"/>
      <c r="DO121" s="258"/>
      <c r="DP121" s="258"/>
      <c r="DQ121" s="258"/>
      <c r="DR121" s="258"/>
      <c r="DS121" s="258"/>
      <c r="DT121" s="258"/>
      <c r="DU121" s="258"/>
      <c r="DV121" s="258"/>
      <c r="DW121" s="258"/>
      <c r="DX121" s="258"/>
      <c r="DY121" s="258"/>
      <c r="DZ121" s="258"/>
      <c r="EA121" s="258"/>
      <c r="EB121" s="258"/>
      <c r="EC121" s="258"/>
      <c r="ED121" s="258"/>
      <c r="EE121" s="258"/>
      <c r="EF121" s="258"/>
      <c r="EG121" s="258"/>
      <c r="EH121" s="258"/>
      <c r="EI121" s="258"/>
      <c r="EJ121" s="258"/>
      <c r="EK121" s="258"/>
      <c r="EL121" s="258"/>
      <c r="EM121" s="258"/>
      <c r="EN121" s="258"/>
      <c r="EO121" s="258"/>
      <c r="EP121" s="258"/>
      <c r="EQ121" s="258"/>
      <c r="ER121" s="258"/>
      <c r="ES121" s="258" t="s">
        <v>112</v>
      </c>
      <c r="ET121" s="258"/>
      <c r="EU121" s="258"/>
      <c r="EV121" s="258"/>
      <c r="EW121" s="258"/>
      <c r="EX121" s="258"/>
      <c r="EY121" s="258"/>
      <c r="EZ121" s="258"/>
      <c r="FA121" s="258"/>
      <c r="FB121" s="258"/>
      <c r="FC121" s="258"/>
      <c r="FD121" s="258"/>
      <c r="FE121" s="259"/>
    </row>
    <row r="122" spans="1:161" ht="11.25" customHeight="1">
      <c r="A122" s="252" t="s">
        <v>331</v>
      </c>
      <c r="B122" s="252"/>
      <c r="C122" s="252"/>
      <c r="D122" s="252"/>
      <c r="E122" s="252"/>
      <c r="F122" s="252"/>
      <c r="G122" s="252"/>
      <c r="H122" s="252"/>
      <c r="I122" s="252"/>
      <c r="J122" s="252"/>
      <c r="K122" s="252"/>
      <c r="L122" s="252"/>
      <c r="M122" s="252"/>
      <c r="N122" s="252"/>
      <c r="O122" s="252"/>
      <c r="P122" s="252"/>
      <c r="Q122" s="252"/>
      <c r="R122" s="252"/>
      <c r="S122" s="252"/>
      <c r="T122" s="252"/>
      <c r="U122" s="252"/>
      <c r="V122" s="252"/>
      <c r="W122" s="252"/>
      <c r="X122" s="252"/>
      <c r="Y122" s="252"/>
      <c r="Z122" s="252"/>
      <c r="AA122" s="252"/>
      <c r="AB122" s="252"/>
      <c r="AC122" s="252"/>
      <c r="AD122" s="252"/>
      <c r="AE122" s="252"/>
      <c r="AF122" s="252"/>
      <c r="AG122" s="252"/>
      <c r="AH122" s="252"/>
      <c r="AI122" s="252"/>
      <c r="AJ122" s="252"/>
      <c r="AK122" s="252"/>
      <c r="AL122" s="252"/>
      <c r="AM122" s="252"/>
      <c r="AN122" s="252"/>
      <c r="AO122" s="252"/>
      <c r="AP122" s="252"/>
      <c r="AQ122" s="252"/>
      <c r="AR122" s="252"/>
      <c r="AS122" s="252"/>
      <c r="AT122" s="252"/>
      <c r="AU122" s="252"/>
      <c r="AV122" s="252"/>
      <c r="AW122" s="252"/>
      <c r="AX122" s="252"/>
      <c r="AY122" s="252"/>
      <c r="AZ122" s="252"/>
      <c r="BA122" s="252"/>
      <c r="BB122" s="252"/>
      <c r="BC122" s="252"/>
      <c r="BD122" s="252"/>
      <c r="BE122" s="252"/>
      <c r="BF122" s="252"/>
      <c r="BG122" s="252"/>
      <c r="BH122" s="252"/>
      <c r="BI122" s="252"/>
      <c r="BJ122" s="252"/>
      <c r="BK122" s="252"/>
      <c r="BL122" s="252"/>
      <c r="BM122" s="252"/>
      <c r="BN122" s="252"/>
      <c r="BO122" s="252"/>
      <c r="BP122" s="252"/>
      <c r="BQ122" s="252"/>
      <c r="BR122" s="252"/>
      <c r="BS122" s="252"/>
      <c r="BT122" s="252"/>
      <c r="BU122" s="252"/>
      <c r="BV122" s="252"/>
      <c r="BW122" s="252"/>
      <c r="BX122" s="252"/>
      <c r="BY122" s="252"/>
      <c r="BZ122" s="252"/>
      <c r="CA122" s="252"/>
      <c r="CB122" s="252"/>
      <c r="CC122" s="252"/>
      <c r="CD122" s="252"/>
      <c r="CE122" s="252"/>
      <c r="CF122" s="252"/>
      <c r="CG122" s="252"/>
      <c r="CH122" s="252"/>
      <c r="CI122" s="252"/>
      <c r="CJ122" s="189" t="s">
        <v>332</v>
      </c>
      <c r="CK122" s="190"/>
      <c r="CL122" s="190"/>
      <c r="CM122" s="190"/>
      <c r="CN122" s="190"/>
      <c r="CO122" s="190"/>
      <c r="CP122" s="190"/>
      <c r="CQ122" s="190"/>
      <c r="CR122" s="190"/>
      <c r="CS122" s="190" t="s">
        <v>208</v>
      </c>
      <c r="CT122" s="190"/>
      <c r="CU122" s="190"/>
      <c r="CV122" s="190"/>
      <c r="CW122" s="190"/>
      <c r="CX122" s="190"/>
      <c r="CY122" s="190"/>
      <c r="CZ122" s="190"/>
      <c r="DA122" s="190"/>
      <c r="DB122" s="190"/>
      <c r="DC122" s="190"/>
      <c r="DD122" s="190"/>
      <c r="DE122" s="190"/>
      <c r="DF122" s="191"/>
      <c r="DG122" s="191"/>
      <c r="DH122" s="191"/>
      <c r="DI122" s="191"/>
      <c r="DJ122" s="191"/>
      <c r="DK122" s="191"/>
      <c r="DL122" s="191"/>
      <c r="DM122" s="191"/>
      <c r="DN122" s="191"/>
      <c r="DO122" s="191"/>
      <c r="DP122" s="191"/>
      <c r="DQ122" s="191"/>
      <c r="DR122" s="191"/>
      <c r="DS122" s="191"/>
      <c r="DT122" s="191"/>
      <c r="DU122" s="191"/>
      <c r="DV122" s="191"/>
      <c r="DW122" s="191"/>
      <c r="DX122" s="191"/>
      <c r="DY122" s="191"/>
      <c r="DZ122" s="191"/>
      <c r="EA122" s="191"/>
      <c r="EB122" s="191"/>
      <c r="EC122" s="191"/>
      <c r="ED122" s="191"/>
      <c r="EE122" s="191"/>
      <c r="EF122" s="191"/>
      <c r="EG122" s="191"/>
      <c r="EH122" s="191"/>
      <c r="EI122" s="191"/>
      <c r="EJ122" s="191"/>
      <c r="EK122" s="191"/>
      <c r="EL122" s="191"/>
      <c r="EM122" s="191"/>
      <c r="EN122" s="191"/>
      <c r="EO122" s="191"/>
      <c r="EP122" s="191"/>
      <c r="EQ122" s="191"/>
      <c r="ER122" s="191"/>
      <c r="ES122" s="191"/>
      <c r="ET122" s="191"/>
      <c r="EU122" s="191"/>
      <c r="EV122" s="191"/>
      <c r="EW122" s="191"/>
      <c r="EX122" s="191"/>
      <c r="EY122" s="191"/>
      <c r="EZ122" s="191"/>
      <c r="FA122" s="191"/>
      <c r="FB122" s="191"/>
      <c r="FC122" s="191"/>
      <c r="FD122" s="191"/>
      <c r="FE122" s="192"/>
    </row>
    <row r="123" spans="1:161" ht="11.25" customHeight="1">
      <c r="A123" s="252" t="s">
        <v>333</v>
      </c>
      <c r="B123" s="252"/>
      <c r="C123" s="252"/>
      <c r="D123" s="252"/>
      <c r="E123" s="252"/>
      <c r="F123" s="252"/>
      <c r="G123" s="252"/>
      <c r="H123" s="252"/>
      <c r="I123" s="252"/>
      <c r="J123" s="252"/>
      <c r="K123" s="252"/>
      <c r="L123" s="252"/>
      <c r="M123" s="252"/>
      <c r="N123" s="252"/>
      <c r="O123" s="252"/>
      <c r="P123" s="252"/>
      <c r="Q123" s="252"/>
      <c r="R123" s="252"/>
      <c r="S123" s="252"/>
      <c r="T123" s="252"/>
      <c r="U123" s="252"/>
      <c r="V123" s="252"/>
      <c r="W123" s="252"/>
      <c r="X123" s="252"/>
      <c r="Y123" s="252"/>
      <c r="Z123" s="252"/>
      <c r="AA123" s="252"/>
      <c r="AB123" s="252"/>
      <c r="AC123" s="252"/>
      <c r="AD123" s="252"/>
      <c r="AE123" s="252"/>
      <c r="AF123" s="252"/>
      <c r="AG123" s="252"/>
      <c r="AH123" s="252"/>
      <c r="AI123" s="252"/>
      <c r="AJ123" s="252"/>
      <c r="AK123" s="252"/>
      <c r="AL123" s="252"/>
      <c r="AM123" s="252"/>
      <c r="AN123" s="252"/>
      <c r="AO123" s="252"/>
      <c r="AP123" s="252"/>
      <c r="AQ123" s="252"/>
      <c r="AR123" s="252"/>
      <c r="AS123" s="252"/>
      <c r="AT123" s="252"/>
      <c r="AU123" s="252"/>
      <c r="AV123" s="252"/>
      <c r="AW123" s="252"/>
      <c r="AX123" s="252"/>
      <c r="AY123" s="252"/>
      <c r="AZ123" s="252"/>
      <c r="BA123" s="252"/>
      <c r="BB123" s="252"/>
      <c r="BC123" s="252"/>
      <c r="BD123" s="252"/>
      <c r="BE123" s="252"/>
      <c r="BF123" s="252"/>
      <c r="BG123" s="252"/>
      <c r="BH123" s="252"/>
      <c r="BI123" s="252"/>
      <c r="BJ123" s="252"/>
      <c r="BK123" s="252"/>
      <c r="BL123" s="252"/>
      <c r="BM123" s="252"/>
      <c r="BN123" s="252"/>
      <c r="BO123" s="252"/>
      <c r="BP123" s="252"/>
      <c r="BQ123" s="252"/>
      <c r="BR123" s="252"/>
      <c r="BS123" s="252"/>
      <c r="BT123" s="252"/>
      <c r="BU123" s="252"/>
      <c r="BV123" s="252"/>
      <c r="BW123" s="252"/>
      <c r="BX123" s="252"/>
      <c r="BY123" s="252"/>
      <c r="BZ123" s="252"/>
      <c r="CA123" s="252"/>
      <c r="CB123" s="252"/>
      <c r="CC123" s="252"/>
      <c r="CD123" s="252"/>
      <c r="CE123" s="252"/>
      <c r="CF123" s="252"/>
      <c r="CG123" s="252"/>
      <c r="CH123" s="252"/>
      <c r="CI123" s="252"/>
      <c r="CJ123" s="189" t="s">
        <v>334</v>
      </c>
      <c r="CK123" s="190"/>
      <c r="CL123" s="190"/>
      <c r="CM123" s="190"/>
      <c r="CN123" s="190"/>
      <c r="CO123" s="190"/>
      <c r="CP123" s="190"/>
      <c r="CQ123" s="190"/>
      <c r="CR123" s="190"/>
      <c r="CS123" s="190" t="s">
        <v>335</v>
      </c>
      <c r="CT123" s="190"/>
      <c r="CU123" s="190"/>
      <c r="CV123" s="190"/>
      <c r="CW123" s="190"/>
      <c r="CX123" s="190"/>
      <c r="CY123" s="190"/>
      <c r="CZ123" s="190"/>
      <c r="DA123" s="190"/>
      <c r="DB123" s="190"/>
      <c r="DC123" s="190"/>
      <c r="DD123" s="190"/>
      <c r="DE123" s="190"/>
      <c r="DF123" s="191"/>
      <c r="DG123" s="191"/>
      <c r="DH123" s="191"/>
      <c r="DI123" s="191"/>
      <c r="DJ123" s="191"/>
      <c r="DK123" s="191"/>
      <c r="DL123" s="191"/>
      <c r="DM123" s="191"/>
      <c r="DN123" s="191"/>
      <c r="DO123" s="191"/>
      <c r="DP123" s="191"/>
      <c r="DQ123" s="191"/>
      <c r="DR123" s="191"/>
      <c r="DS123" s="191"/>
      <c r="DT123" s="191"/>
      <c r="DU123" s="191"/>
      <c r="DV123" s="191"/>
      <c r="DW123" s="191"/>
      <c r="DX123" s="191"/>
      <c r="DY123" s="191"/>
      <c r="DZ123" s="191"/>
      <c r="EA123" s="191"/>
      <c r="EB123" s="191"/>
      <c r="EC123" s="191"/>
      <c r="ED123" s="191"/>
      <c r="EE123" s="191"/>
      <c r="EF123" s="191"/>
      <c r="EG123" s="191"/>
      <c r="EH123" s="191"/>
      <c r="EI123" s="191"/>
      <c r="EJ123" s="191"/>
      <c r="EK123" s="191"/>
      <c r="EL123" s="191"/>
      <c r="EM123" s="191"/>
      <c r="EN123" s="191"/>
      <c r="EO123" s="191"/>
      <c r="EP123" s="191"/>
      <c r="EQ123" s="191"/>
      <c r="ER123" s="191"/>
      <c r="ES123" s="191"/>
      <c r="ET123" s="191"/>
      <c r="EU123" s="191"/>
      <c r="EV123" s="191"/>
      <c r="EW123" s="191"/>
      <c r="EX123" s="191"/>
      <c r="EY123" s="191"/>
      <c r="EZ123" s="191"/>
      <c r="FA123" s="191"/>
      <c r="FB123" s="191"/>
      <c r="FC123" s="191"/>
      <c r="FD123" s="191"/>
      <c r="FE123" s="192"/>
    </row>
    <row r="124" spans="1:161" ht="11.25" customHeight="1">
      <c r="A124" s="252" t="s">
        <v>336</v>
      </c>
      <c r="B124" s="252"/>
      <c r="C124" s="252"/>
      <c r="D124" s="252"/>
      <c r="E124" s="252"/>
      <c r="F124" s="252"/>
      <c r="G124" s="252"/>
      <c r="H124" s="252"/>
      <c r="I124" s="252"/>
      <c r="J124" s="252"/>
      <c r="K124" s="252"/>
      <c r="L124" s="252"/>
      <c r="M124" s="252"/>
      <c r="N124" s="252"/>
      <c r="O124" s="252"/>
      <c r="P124" s="252"/>
      <c r="Q124" s="252"/>
      <c r="R124" s="252"/>
      <c r="S124" s="252"/>
      <c r="T124" s="252"/>
      <c r="U124" s="252"/>
      <c r="V124" s="252"/>
      <c r="W124" s="252"/>
      <c r="X124" s="252"/>
      <c r="Y124" s="252"/>
      <c r="Z124" s="252"/>
      <c r="AA124" s="252"/>
      <c r="AB124" s="252"/>
      <c r="AC124" s="252"/>
      <c r="AD124" s="252"/>
      <c r="AE124" s="252"/>
      <c r="AF124" s="252"/>
      <c r="AG124" s="252"/>
      <c r="AH124" s="252"/>
      <c r="AI124" s="252"/>
      <c r="AJ124" s="252"/>
      <c r="AK124" s="252"/>
      <c r="AL124" s="252"/>
      <c r="AM124" s="252"/>
      <c r="AN124" s="252"/>
      <c r="AO124" s="252"/>
      <c r="AP124" s="252"/>
      <c r="AQ124" s="252"/>
      <c r="AR124" s="252"/>
      <c r="AS124" s="252"/>
      <c r="AT124" s="252"/>
      <c r="AU124" s="252"/>
      <c r="AV124" s="252"/>
      <c r="AW124" s="252"/>
      <c r="AX124" s="252"/>
      <c r="AY124" s="252"/>
      <c r="AZ124" s="252"/>
      <c r="BA124" s="252"/>
      <c r="BB124" s="252"/>
      <c r="BC124" s="252"/>
      <c r="BD124" s="252"/>
      <c r="BE124" s="252"/>
      <c r="BF124" s="252"/>
      <c r="BG124" s="252"/>
      <c r="BH124" s="252"/>
      <c r="BI124" s="252"/>
      <c r="BJ124" s="252"/>
      <c r="BK124" s="252"/>
      <c r="BL124" s="252"/>
      <c r="BM124" s="252"/>
      <c r="BN124" s="252"/>
      <c r="BO124" s="252"/>
      <c r="BP124" s="252"/>
      <c r="BQ124" s="252"/>
      <c r="BR124" s="252"/>
      <c r="BS124" s="252"/>
      <c r="BT124" s="252"/>
      <c r="BU124" s="252"/>
      <c r="BV124" s="252"/>
      <c r="BW124" s="252"/>
      <c r="BX124" s="252"/>
      <c r="BY124" s="252"/>
      <c r="BZ124" s="252"/>
      <c r="CA124" s="252"/>
      <c r="CB124" s="252"/>
      <c r="CC124" s="252"/>
      <c r="CD124" s="252"/>
      <c r="CE124" s="252"/>
      <c r="CF124" s="252"/>
      <c r="CG124" s="252"/>
      <c r="CH124" s="252"/>
      <c r="CI124" s="252"/>
      <c r="CJ124" s="189" t="s">
        <v>337</v>
      </c>
      <c r="CK124" s="190"/>
      <c r="CL124" s="190"/>
      <c r="CM124" s="190"/>
      <c r="CN124" s="190"/>
      <c r="CO124" s="190"/>
      <c r="CP124" s="190"/>
      <c r="CQ124" s="190"/>
      <c r="CR124" s="190"/>
      <c r="CS124" s="190" t="s">
        <v>338</v>
      </c>
      <c r="CT124" s="190"/>
      <c r="CU124" s="190"/>
      <c r="CV124" s="190"/>
      <c r="CW124" s="190"/>
      <c r="CX124" s="190"/>
      <c r="CY124" s="190"/>
      <c r="CZ124" s="190"/>
      <c r="DA124" s="190"/>
      <c r="DB124" s="190"/>
      <c r="DC124" s="190"/>
      <c r="DD124" s="190"/>
      <c r="DE124" s="190"/>
      <c r="DF124" s="191"/>
      <c r="DG124" s="191"/>
      <c r="DH124" s="191"/>
      <c r="DI124" s="191"/>
      <c r="DJ124" s="191"/>
      <c r="DK124" s="191"/>
      <c r="DL124" s="191"/>
      <c r="DM124" s="191"/>
      <c r="DN124" s="191"/>
      <c r="DO124" s="191"/>
      <c r="DP124" s="191"/>
      <c r="DQ124" s="191"/>
      <c r="DR124" s="191"/>
      <c r="DS124" s="191"/>
      <c r="DT124" s="191"/>
      <c r="DU124" s="191"/>
      <c r="DV124" s="191"/>
      <c r="DW124" s="191"/>
      <c r="DX124" s="191"/>
      <c r="DY124" s="191"/>
      <c r="DZ124" s="191"/>
      <c r="EA124" s="191"/>
      <c r="EB124" s="191"/>
      <c r="EC124" s="191"/>
      <c r="ED124" s="191"/>
      <c r="EE124" s="191"/>
      <c r="EF124" s="191"/>
      <c r="EG124" s="191"/>
      <c r="EH124" s="191"/>
      <c r="EI124" s="191"/>
      <c r="EJ124" s="191"/>
      <c r="EK124" s="191"/>
      <c r="EL124" s="191"/>
      <c r="EM124" s="191"/>
      <c r="EN124" s="191"/>
      <c r="EO124" s="191"/>
      <c r="EP124" s="191"/>
      <c r="EQ124" s="191"/>
      <c r="ER124" s="191"/>
      <c r="ES124" s="191"/>
      <c r="ET124" s="191"/>
      <c r="EU124" s="191"/>
      <c r="EV124" s="191"/>
      <c r="EW124" s="191"/>
      <c r="EX124" s="191"/>
      <c r="EY124" s="191"/>
      <c r="EZ124" s="191"/>
      <c r="FA124" s="191"/>
      <c r="FB124" s="191"/>
      <c r="FC124" s="191"/>
      <c r="FD124" s="191"/>
      <c r="FE124" s="192"/>
    </row>
    <row r="125" spans="1:161" ht="11.25" customHeight="1">
      <c r="A125" s="252" t="s">
        <v>339</v>
      </c>
      <c r="B125" s="252"/>
      <c r="C125" s="252"/>
      <c r="D125" s="252"/>
      <c r="E125" s="252"/>
      <c r="F125" s="252"/>
      <c r="G125" s="252"/>
      <c r="H125" s="252"/>
      <c r="I125" s="252"/>
      <c r="J125" s="252"/>
      <c r="K125" s="252"/>
      <c r="L125" s="252"/>
      <c r="M125" s="252"/>
      <c r="N125" s="252"/>
      <c r="O125" s="252"/>
      <c r="P125" s="252"/>
      <c r="Q125" s="252"/>
      <c r="R125" s="252"/>
      <c r="S125" s="252"/>
      <c r="T125" s="252"/>
      <c r="U125" s="252"/>
      <c r="V125" s="252"/>
      <c r="W125" s="252"/>
      <c r="X125" s="252"/>
      <c r="Y125" s="252"/>
      <c r="Z125" s="252"/>
      <c r="AA125" s="252"/>
      <c r="AB125" s="252"/>
      <c r="AC125" s="252"/>
      <c r="AD125" s="252"/>
      <c r="AE125" s="252"/>
      <c r="AF125" s="252"/>
      <c r="AG125" s="252"/>
      <c r="AH125" s="252"/>
      <c r="AI125" s="252"/>
      <c r="AJ125" s="252"/>
      <c r="AK125" s="252"/>
      <c r="AL125" s="252"/>
      <c r="AM125" s="252"/>
      <c r="AN125" s="252"/>
      <c r="AO125" s="252"/>
      <c r="AP125" s="252"/>
      <c r="AQ125" s="252"/>
      <c r="AR125" s="252"/>
      <c r="AS125" s="252"/>
      <c r="AT125" s="252"/>
      <c r="AU125" s="252"/>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52"/>
      <c r="BR125" s="252"/>
      <c r="BS125" s="252"/>
      <c r="BT125" s="252"/>
      <c r="BU125" s="252"/>
      <c r="BV125" s="252"/>
      <c r="BW125" s="252"/>
      <c r="BX125" s="252"/>
      <c r="BY125" s="252"/>
      <c r="BZ125" s="252"/>
      <c r="CA125" s="252"/>
      <c r="CB125" s="252"/>
      <c r="CC125" s="252"/>
      <c r="CD125" s="252"/>
      <c r="CE125" s="252"/>
      <c r="CF125" s="252"/>
      <c r="CG125" s="252"/>
      <c r="CH125" s="252"/>
      <c r="CI125" s="252"/>
      <c r="CJ125" s="189" t="s">
        <v>340</v>
      </c>
      <c r="CK125" s="190"/>
      <c r="CL125" s="190"/>
      <c r="CM125" s="190"/>
      <c r="CN125" s="190"/>
      <c r="CO125" s="190"/>
      <c r="CP125" s="190"/>
      <c r="CQ125" s="190"/>
      <c r="CR125" s="190"/>
      <c r="CS125" s="190" t="s">
        <v>341</v>
      </c>
      <c r="CT125" s="190"/>
      <c r="CU125" s="190"/>
      <c r="CV125" s="190"/>
      <c r="CW125" s="190"/>
      <c r="CX125" s="190"/>
      <c r="CY125" s="190"/>
      <c r="CZ125" s="190"/>
      <c r="DA125" s="190"/>
      <c r="DB125" s="190"/>
      <c r="DC125" s="190"/>
      <c r="DD125" s="190"/>
      <c r="DE125" s="190"/>
      <c r="DF125" s="191"/>
      <c r="DG125" s="191"/>
      <c r="DH125" s="191"/>
      <c r="DI125" s="191"/>
      <c r="DJ125" s="191"/>
      <c r="DK125" s="191"/>
      <c r="DL125" s="191"/>
      <c r="DM125" s="191"/>
      <c r="DN125" s="191"/>
      <c r="DO125" s="191"/>
      <c r="DP125" s="191"/>
      <c r="DQ125" s="191"/>
      <c r="DR125" s="191"/>
      <c r="DS125" s="191"/>
      <c r="DT125" s="191"/>
      <c r="DU125" s="191"/>
      <c r="DV125" s="191"/>
      <c r="DW125" s="191"/>
      <c r="DX125" s="191"/>
      <c r="DY125" s="191"/>
      <c r="DZ125" s="191"/>
      <c r="EA125" s="191"/>
      <c r="EB125" s="191"/>
      <c r="EC125" s="191"/>
      <c r="ED125" s="191"/>
      <c r="EE125" s="191"/>
      <c r="EF125" s="191"/>
      <c r="EG125" s="191"/>
      <c r="EH125" s="191"/>
      <c r="EI125" s="191"/>
      <c r="EJ125" s="191"/>
      <c r="EK125" s="191"/>
      <c r="EL125" s="191"/>
      <c r="EM125" s="191"/>
      <c r="EN125" s="191"/>
      <c r="EO125" s="191"/>
      <c r="EP125" s="191"/>
      <c r="EQ125" s="191"/>
      <c r="ER125" s="191"/>
      <c r="ES125" s="191"/>
      <c r="ET125" s="191"/>
      <c r="EU125" s="191"/>
      <c r="EV125" s="191"/>
      <c r="EW125" s="191"/>
      <c r="EX125" s="191"/>
      <c r="EY125" s="191"/>
      <c r="EZ125" s="191"/>
      <c r="FA125" s="191"/>
      <c r="FB125" s="191"/>
      <c r="FC125" s="191"/>
      <c r="FD125" s="191"/>
      <c r="FE125" s="192"/>
    </row>
    <row r="126" spans="1:161" ht="11.25" customHeight="1" thickBot="1">
      <c r="A126" s="252" t="s">
        <v>342</v>
      </c>
      <c r="B126" s="252"/>
      <c r="C126" s="252"/>
      <c r="D126" s="252"/>
      <c r="E126" s="252"/>
      <c r="F126" s="252"/>
      <c r="G126" s="252"/>
      <c r="H126" s="252"/>
      <c r="I126" s="252"/>
      <c r="J126" s="252"/>
      <c r="K126" s="252"/>
      <c r="L126" s="252"/>
      <c r="M126" s="252"/>
      <c r="N126" s="252"/>
      <c r="O126" s="252"/>
      <c r="P126" s="252"/>
      <c r="Q126" s="252"/>
      <c r="R126" s="252"/>
      <c r="S126" s="252"/>
      <c r="T126" s="252"/>
      <c r="U126" s="252"/>
      <c r="V126" s="252"/>
      <c r="W126" s="252"/>
      <c r="X126" s="252"/>
      <c r="Y126" s="252"/>
      <c r="Z126" s="252"/>
      <c r="AA126" s="252"/>
      <c r="AB126" s="252"/>
      <c r="AC126" s="252"/>
      <c r="AD126" s="252"/>
      <c r="AE126" s="252"/>
      <c r="AF126" s="252"/>
      <c r="AG126" s="252"/>
      <c r="AH126" s="252"/>
      <c r="AI126" s="252"/>
      <c r="AJ126" s="252"/>
      <c r="AK126" s="252"/>
      <c r="AL126" s="252"/>
      <c r="AM126" s="252"/>
      <c r="AN126" s="252"/>
      <c r="AO126" s="252"/>
      <c r="AP126" s="252"/>
      <c r="AQ126" s="252"/>
      <c r="AR126" s="252"/>
      <c r="AS126" s="252"/>
      <c r="AT126" s="252"/>
      <c r="AU126" s="252"/>
      <c r="AV126" s="252"/>
      <c r="AW126" s="252"/>
      <c r="AX126" s="252"/>
      <c r="AY126" s="252"/>
      <c r="AZ126" s="252"/>
      <c r="BA126" s="252"/>
      <c r="BB126" s="252"/>
      <c r="BC126" s="252"/>
      <c r="BD126" s="252"/>
      <c r="BE126" s="252"/>
      <c r="BF126" s="252"/>
      <c r="BG126" s="252"/>
      <c r="BH126" s="252"/>
      <c r="BI126" s="252"/>
      <c r="BJ126" s="252"/>
      <c r="BK126" s="252"/>
      <c r="BL126" s="252"/>
      <c r="BM126" s="252"/>
      <c r="BN126" s="252"/>
      <c r="BO126" s="252"/>
      <c r="BP126" s="252"/>
      <c r="BQ126" s="252"/>
      <c r="BR126" s="252"/>
      <c r="BS126" s="252"/>
      <c r="BT126" s="252"/>
      <c r="BU126" s="252"/>
      <c r="BV126" s="252"/>
      <c r="BW126" s="252"/>
      <c r="BX126" s="252"/>
      <c r="BY126" s="252"/>
      <c r="BZ126" s="252"/>
      <c r="CA126" s="252"/>
      <c r="CB126" s="252"/>
      <c r="CC126" s="252"/>
      <c r="CD126" s="252"/>
      <c r="CE126" s="252"/>
      <c r="CF126" s="252"/>
      <c r="CG126" s="252"/>
      <c r="CH126" s="252"/>
      <c r="CI126" s="252"/>
      <c r="CJ126" s="264" t="s">
        <v>343</v>
      </c>
      <c r="CK126" s="265"/>
      <c r="CL126" s="265"/>
      <c r="CM126" s="265"/>
      <c r="CN126" s="265"/>
      <c r="CO126" s="265"/>
      <c r="CP126" s="265"/>
      <c r="CQ126" s="265"/>
      <c r="CR126" s="265"/>
      <c r="CS126" s="265" t="s">
        <v>180</v>
      </c>
      <c r="CT126" s="265"/>
      <c r="CU126" s="265"/>
      <c r="CV126" s="265"/>
      <c r="CW126" s="265"/>
      <c r="CX126" s="265"/>
      <c r="CY126" s="265"/>
      <c r="CZ126" s="265"/>
      <c r="DA126" s="265"/>
      <c r="DB126" s="265"/>
      <c r="DC126" s="265"/>
      <c r="DD126" s="265"/>
      <c r="DE126" s="265"/>
      <c r="DF126" s="266"/>
      <c r="DG126" s="266"/>
      <c r="DH126" s="266"/>
      <c r="DI126" s="266"/>
      <c r="DJ126" s="266"/>
      <c r="DK126" s="266"/>
      <c r="DL126" s="266"/>
      <c r="DM126" s="266"/>
      <c r="DN126" s="266"/>
      <c r="DO126" s="266"/>
      <c r="DP126" s="266"/>
      <c r="DQ126" s="266"/>
      <c r="DR126" s="266"/>
      <c r="DS126" s="266"/>
      <c r="DT126" s="266"/>
      <c r="DU126" s="266"/>
      <c r="DV126" s="266"/>
      <c r="DW126" s="266"/>
      <c r="DX126" s="266"/>
      <c r="DY126" s="266"/>
      <c r="DZ126" s="266"/>
      <c r="EA126" s="266"/>
      <c r="EB126" s="266"/>
      <c r="EC126" s="266"/>
      <c r="ED126" s="266"/>
      <c r="EE126" s="266"/>
      <c r="EF126" s="266"/>
      <c r="EG126" s="266"/>
      <c r="EH126" s="266"/>
      <c r="EI126" s="266"/>
      <c r="EJ126" s="266"/>
      <c r="EK126" s="266"/>
      <c r="EL126" s="266"/>
      <c r="EM126" s="266"/>
      <c r="EN126" s="266"/>
      <c r="EO126" s="266"/>
      <c r="EP126" s="266"/>
      <c r="EQ126" s="266"/>
      <c r="ER126" s="266"/>
      <c r="ES126" s="266"/>
      <c r="ET126" s="266"/>
      <c r="EU126" s="266"/>
      <c r="EV126" s="266"/>
      <c r="EW126" s="266"/>
      <c r="EX126" s="266"/>
      <c r="EY126" s="266"/>
      <c r="EZ126" s="266"/>
      <c r="FA126" s="266"/>
      <c r="FB126" s="266"/>
      <c r="FC126" s="266"/>
      <c r="FD126" s="266"/>
      <c r="FE126" s="267"/>
    </row>
    <row r="128" s="3" customFormat="1" ht="12" customHeight="1">
      <c r="A128" s="20" t="s">
        <v>350</v>
      </c>
    </row>
    <row r="129" s="3" customFormat="1" ht="11.25" customHeight="1">
      <c r="A129" s="20" t="s">
        <v>12</v>
      </c>
    </row>
    <row r="130" s="3" customFormat="1" ht="11.25" customHeight="1">
      <c r="A130" s="20" t="s">
        <v>351</v>
      </c>
    </row>
    <row r="131" s="3" customFormat="1" ht="10.5" customHeight="1">
      <c r="A131" s="3" t="s">
        <v>345</v>
      </c>
    </row>
    <row r="132" s="3" customFormat="1" ht="10.5" customHeight="1">
      <c r="A132" s="3" t="s">
        <v>346</v>
      </c>
    </row>
    <row r="133" s="3" customFormat="1" ht="10.5" customHeight="1">
      <c r="A133" s="3" t="s">
        <v>347</v>
      </c>
    </row>
    <row r="134" spans="1:161" s="3" customFormat="1" ht="18.75" customHeight="1">
      <c r="A134" s="276" t="s">
        <v>348</v>
      </c>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c r="AE134" s="187"/>
      <c r="AF134" s="187"/>
      <c r="AG134" s="187"/>
      <c r="AH134" s="187"/>
      <c r="AI134" s="187"/>
      <c r="AJ134" s="187"/>
      <c r="AK134" s="187"/>
      <c r="AL134" s="187"/>
      <c r="AM134" s="187"/>
      <c r="AN134" s="187"/>
      <c r="AO134" s="187"/>
      <c r="AP134" s="187"/>
      <c r="AQ134" s="187"/>
      <c r="AR134" s="187"/>
      <c r="AS134" s="187"/>
      <c r="AT134" s="187"/>
      <c r="AU134" s="187"/>
      <c r="AV134" s="187"/>
      <c r="AW134" s="187"/>
      <c r="AX134" s="187"/>
      <c r="AY134" s="187"/>
      <c r="AZ134" s="187"/>
      <c r="BA134" s="187"/>
      <c r="BB134" s="187"/>
      <c r="BC134" s="187"/>
      <c r="BD134" s="187"/>
      <c r="BE134" s="187"/>
      <c r="BF134" s="187"/>
      <c r="BG134" s="187"/>
      <c r="BH134" s="187"/>
      <c r="BI134" s="187"/>
      <c r="BJ134" s="187"/>
      <c r="BK134" s="187"/>
      <c r="BL134" s="187"/>
      <c r="BM134" s="187"/>
      <c r="BN134" s="187"/>
      <c r="BO134" s="187"/>
      <c r="BP134" s="187"/>
      <c r="BQ134" s="187"/>
      <c r="BR134" s="187"/>
      <c r="BS134" s="187"/>
      <c r="BT134" s="187"/>
      <c r="BU134" s="187"/>
      <c r="BV134" s="187"/>
      <c r="BW134" s="187"/>
      <c r="BX134" s="187"/>
      <c r="BY134" s="187"/>
      <c r="BZ134" s="187"/>
      <c r="CA134" s="187"/>
      <c r="CB134" s="187"/>
      <c r="CC134" s="187"/>
      <c r="CD134" s="187"/>
      <c r="CE134" s="187"/>
      <c r="CF134" s="187"/>
      <c r="CG134" s="187"/>
      <c r="CH134" s="187"/>
      <c r="CI134" s="187"/>
      <c r="CJ134" s="187"/>
      <c r="CK134" s="187"/>
      <c r="CL134" s="187"/>
      <c r="CM134" s="187"/>
      <c r="CN134" s="187"/>
      <c r="CO134" s="187"/>
      <c r="CP134" s="187"/>
      <c r="CQ134" s="187"/>
      <c r="CR134" s="187"/>
      <c r="CS134" s="187"/>
      <c r="CT134" s="187"/>
      <c r="CU134" s="187"/>
      <c r="CV134" s="187"/>
      <c r="CW134" s="187"/>
      <c r="CX134" s="187"/>
      <c r="CY134" s="187"/>
      <c r="CZ134" s="187"/>
      <c r="DA134" s="187"/>
      <c r="DB134" s="187"/>
      <c r="DC134" s="187"/>
      <c r="DD134" s="187"/>
      <c r="DE134" s="187"/>
      <c r="DF134" s="187"/>
      <c r="DG134" s="187"/>
      <c r="DH134" s="187"/>
      <c r="DI134" s="187"/>
      <c r="DJ134" s="187"/>
      <c r="DK134" s="187"/>
      <c r="DL134" s="187"/>
      <c r="DM134" s="187"/>
      <c r="DN134" s="187"/>
      <c r="DO134" s="187"/>
      <c r="DP134" s="187"/>
      <c r="DQ134" s="187"/>
      <c r="DR134" s="187"/>
      <c r="DS134" s="187"/>
      <c r="DT134" s="187"/>
      <c r="DU134" s="187"/>
      <c r="DV134" s="187"/>
      <c r="DW134" s="187"/>
      <c r="DX134" s="187"/>
      <c r="DY134" s="187"/>
      <c r="DZ134" s="187"/>
      <c r="EA134" s="187"/>
      <c r="EB134" s="187"/>
      <c r="EC134" s="187"/>
      <c r="ED134" s="187"/>
      <c r="EE134" s="187"/>
      <c r="EF134" s="187"/>
      <c r="EG134" s="187"/>
      <c r="EH134" s="187"/>
      <c r="EI134" s="187"/>
      <c r="EJ134" s="187"/>
      <c r="EK134" s="187"/>
      <c r="EL134" s="187"/>
      <c r="EM134" s="187"/>
      <c r="EN134" s="187"/>
      <c r="EO134" s="187"/>
      <c r="EP134" s="187"/>
      <c r="EQ134" s="187"/>
      <c r="ER134" s="187"/>
      <c r="ES134" s="187"/>
      <c r="ET134" s="187"/>
      <c r="EU134" s="187"/>
      <c r="EV134" s="187"/>
      <c r="EW134" s="187"/>
      <c r="EX134" s="187"/>
      <c r="EY134" s="187"/>
      <c r="EZ134" s="187"/>
      <c r="FA134" s="187"/>
      <c r="FB134" s="187"/>
      <c r="FC134" s="187"/>
      <c r="FD134" s="187"/>
      <c r="FE134" s="187"/>
    </row>
    <row r="135" s="3" customFormat="1" ht="10.5" customHeight="1">
      <c r="A135" s="3" t="s">
        <v>349</v>
      </c>
    </row>
    <row r="136" spans="1:161" s="3" customFormat="1" ht="19.5" customHeight="1">
      <c r="A136" s="186" t="s">
        <v>13</v>
      </c>
      <c r="B136" s="187"/>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7"/>
      <c r="AI136" s="187"/>
      <c r="AJ136" s="187"/>
      <c r="AK136" s="187"/>
      <c r="AL136" s="187"/>
      <c r="AM136" s="187"/>
      <c r="AN136" s="187"/>
      <c r="AO136" s="187"/>
      <c r="AP136" s="187"/>
      <c r="AQ136" s="187"/>
      <c r="AR136" s="187"/>
      <c r="AS136" s="187"/>
      <c r="AT136" s="187"/>
      <c r="AU136" s="187"/>
      <c r="AV136" s="187"/>
      <c r="AW136" s="187"/>
      <c r="AX136" s="187"/>
      <c r="AY136" s="187"/>
      <c r="AZ136" s="187"/>
      <c r="BA136" s="187"/>
      <c r="BB136" s="187"/>
      <c r="BC136" s="187"/>
      <c r="BD136" s="187"/>
      <c r="BE136" s="187"/>
      <c r="BF136" s="187"/>
      <c r="BG136" s="187"/>
      <c r="BH136" s="187"/>
      <c r="BI136" s="187"/>
      <c r="BJ136" s="187"/>
      <c r="BK136" s="187"/>
      <c r="BL136" s="187"/>
      <c r="BM136" s="187"/>
      <c r="BN136" s="187"/>
      <c r="BO136" s="187"/>
      <c r="BP136" s="187"/>
      <c r="BQ136" s="187"/>
      <c r="BR136" s="187"/>
      <c r="BS136" s="187"/>
      <c r="BT136" s="187"/>
      <c r="BU136" s="187"/>
      <c r="BV136" s="187"/>
      <c r="BW136" s="187"/>
      <c r="BX136" s="187"/>
      <c r="BY136" s="187"/>
      <c r="BZ136" s="187"/>
      <c r="CA136" s="187"/>
      <c r="CB136" s="187"/>
      <c r="CC136" s="187"/>
      <c r="CD136" s="187"/>
      <c r="CE136" s="187"/>
      <c r="CF136" s="187"/>
      <c r="CG136" s="187"/>
      <c r="CH136" s="187"/>
      <c r="CI136" s="187"/>
      <c r="CJ136" s="187"/>
      <c r="CK136" s="187"/>
      <c r="CL136" s="187"/>
      <c r="CM136" s="187"/>
      <c r="CN136" s="187"/>
      <c r="CO136" s="187"/>
      <c r="CP136" s="187"/>
      <c r="CQ136" s="187"/>
      <c r="CR136" s="187"/>
      <c r="CS136" s="187"/>
      <c r="CT136" s="187"/>
      <c r="CU136" s="187"/>
      <c r="CV136" s="187"/>
      <c r="CW136" s="187"/>
      <c r="CX136" s="187"/>
      <c r="CY136" s="187"/>
      <c r="CZ136" s="187"/>
      <c r="DA136" s="187"/>
      <c r="DB136" s="187"/>
      <c r="DC136" s="187"/>
      <c r="DD136" s="187"/>
      <c r="DE136" s="187"/>
      <c r="DF136" s="187"/>
      <c r="DG136" s="187"/>
      <c r="DH136" s="187"/>
      <c r="DI136" s="187"/>
      <c r="DJ136" s="187"/>
      <c r="DK136" s="187"/>
      <c r="DL136" s="187"/>
      <c r="DM136" s="187"/>
      <c r="DN136" s="187"/>
      <c r="DO136" s="187"/>
      <c r="DP136" s="187"/>
      <c r="DQ136" s="187"/>
      <c r="DR136" s="187"/>
      <c r="DS136" s="187"/>
      <c r="DT136" s="187"/>
      <c r="DU136" s="187"/>
      <c r="DV136" s="187"/>
      <c r="DW136" s="187"/>
      <c r="DX136" s="187"/>
      <c r="DY136" s="187"/>
      <c r="DZ136" s="187"/>
      <c r="EA136" s="187"/>
      <c r="EB136" s="187"/>
      <c r="EC136" s="187"/>
      <c r="ED136" s="187"/>
      <c r="EE136" s="187"/>
      <c r="EF136" s="187"/>
      <c r="EG136" s="187"/>
      <c r="EH136" s="187"/>
      <c r="EI136" s="187"/>
      <c r="EJ136" s="187"/>
      <c r="EK136" s="187"/>
      <c r="EL136" s="187"/>
      <c r="EM136" s="187"/>
      <c r="EN136" s="187"/>
      <c r="EO136" s="187"/>
      <c r="EP136" s="187"/>
      <c r="EQ136" s="187"/>
      <c r="ER136" s="187"/>
      <c r="ES136" s="187"/>
      <c r="ET136" s="187"/>
      <c r="EU136" s="187"/>
      <c r="EV136" s="187"/>
      <c r="EW136" s="187"/>
      <c r="EX136" s="187"/>
      <c r="EY136" s="187"/>
      <c r="EZ136" s="187"/>
      <c r="FA136" s="187"/>
      <c r="FB136" s="187"/>
      <c r="FC136" s="187"/>
      <c r="FD136" s="187"/>
      <c r="FE136" s="187"/>
    </row>
    <row r="137" spans="1:161" s="3" customFormat="1" ht="19.5" customHeight="1">
      <c r="A137" s="186" t="s">
        <v>14</v>
      </c>
      <c r="B137" s="187"/>
      <c r="C137" s="187"/>
      <c r="D137" s="187"/>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7"/>
      <c r="AA137" s="187"/>
      <c r="AB137" s="187"/>
      <c r="AC137" s="187"/>
      <c r="AD137" s="187"/>
      <c r="AE137" s="187"/>
      <c r="AF137" s="187"/>
      <c r="AG137" s="187"/>
      <c r="AH137" s="187"/>
      <c r="AI137" s="187"/>
      <c r="AJ137" s="187"/>
      <c r="AK137" s="187"/>
      <c r="AL137" s="187"/>
      <c r="AM137" s="187"/>
      <c r="AN137" s="187"/>
      <c r="AO137" s="187"/>
      <c r="AP137" s="187"/>
      <c r="AQ137" s="187"/>
      <c r="AR137" s="187"/>
      <c r="AS137" s="187"/>
      <c r="AT137" s="187"/>
      <c r="AU137" s="187"/>
      <c r="AV137" s="187"/>
      <c r="AW137" s="187"/>
      <c r="AX137" s="187"/>
      <c r="AY137" s="187"/>
      <c r="AZ137" s="187"/>
      <c r="BA137" s="187"/>
      <c r="BB137" s="187"/>
      <c r="BC137" s="187"/>
      <c r="BD137" s="187"/>
      <c r="BE137" s="187"/>
      <c r="BF137" s="187"/>
      <c r="BG137" s="187"/>
      <c r="BH137" s="187"/>
      <c r="BI137" s="187"/>
      <c r="BJ137" s="187"/>
      <c r="BK137" s="187"/>
      <c r="BL137" s="187"/>
      <c r="BM137" s="187"/>
      <c r="BN137" s="187"/>
      <c r="BO137" s="187"/>
      <c r="BP137" s="187"/>
      <c r="BQ137" s="187"/>
      <c r="BR137" s="187"/>
      <c r="BS137" s="187"/>
      <c r="BT137" s="187"/>
      <c r="BU137" s="187"/>
      <c r="BV137" s="187"/>
      <c r="BW137" s="187"/>
      <c r="BX137" s="187"/>
      <c r="BY137" s="187"/>
      <c r="BZ137" s="187"/>
      <c r="CA137" s="187"/>
      <c r="CB137" s="187"/>
      <c r="CC137" s="187"/>
      <c r="CD137" s="187"/>
      <c r="CE137" s="187"/>
      <c r="CF137" s="187"/>
      <c r="CG137" s="187"/>
      <c r="CH137" s="187"/>
      <c r="CI137" s="187"/>
      <c r="CJ137" s="187"/>
      <c r="CK137" s="187"/>
      <c r="CL137" s="187"/>
      <c r="CM137" s="187"/>
      <c r="CN137" s="187"/>
      <c r="CO137" s="187"/>
      <c r="CP137" s="187"/>
      <c r="CQ137" s="187"/>
      <c r="CR137" s="187"/>
      <c r="CS137" s="187"/>
      <c r="CT137" s="187"/>
      <c r="CU137" s="187"/>
      <c r="CV137" s="187"/>
      <c r="CW137" s="187"/>
      <c r="CX137" s="187"/>
      <c r="CY137" s="187"/>
      <c r="CZ137" s="187"/>
      <c r="DA137" s="187"/>
      <c r="DB137" s="187"/>
      <c r="DC137" s="187"/>
      <c r="DD137" s="187"/>
      <c r="DE137" s="187"/>
      <c r="DF137" s="187"/>
      <c r="DG137" s="187"/>
      <c r="DH137" s="187"/>
      <c r="DI137" s="187"/>
      <c r="DJ137" s="187"/>
      <c r="DK137" s="187"/>
      <c r="DL137" s="187"/>
      <c r="DM137" s="187"/>
      <c r="DN137" s="187"/>
      <c r="DO137" s="187"/>
      <c r="DP137" s="187"/>
      <c r="DQ137" s="187"/>
      <c r="DR137" s="187"/>
      <c r="DS137" s="187"/>
      <c r="DT137" s="187"/>
      <c r="DU137" s="187"/>
      <c r="DV137" s="187"/>
      <c r="DW137" s="187"/>
      <c r="DX137" s="187"/>
      <c r="DY137" s="187"/>
      <c r="DZ137" s="187"/>
      <c r="EA137" s="187"/>
      <c r="EB137" s="187"/>
      <c r="EC137" s="187"/>
      <c r="ED137" s="187"/>
      <c r="EE137" s="187"/>
      <c r="EF137" s="187"/>
      <c r="EG137" s="187"/>
      <c r="EH137" s="187"/>
      <c r="EI137" s="187"/>
      <c r="EJ137" s="187"/>
      <c r="EK137" s="187"/>
      <c r="EL137" s="187"/>
      <c r="EM137" s="187"/>
      <c r="EN137" s="187"/>
      <c r="EO137" s="187"/>
      <c r="EP137" s="187"/>
      <c r="EQ137" s="187"/>
      <c r="ER137" s="187"/>
      <c r="ES137" s="187"/>
      <c r="ET137" s="187"/>
      <c r="EU137" s="187"/>
      <c r="EV137" s="187"/>
      <c r="EW137" s="187"/>
      <c r="EX137" s="187"/>
      <c r="EY137" s="187"/>
      <c r="EZ137" s="187"/>
      <c r="FA137" s="187"/>
      <c r="FB137" s="187"/>
      <c r="FC137" s="187"/>
      <c r="FD137" s="187"/>
      <c r="FE137" s="187"/>
    </row>
    <row r="138" spans="1:161" s="3" customFormat="1" ht="19.5" customHeight="1">
      <c r="A138" s="186" t="s">
        <v>15</v>
      </c>
      <c r="B138" s="187"/>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c r="AL138" s="187"/>
      <c r="AM138" s="187"/>
      <c r="AN138" s="187"/>
      <c r="AO138" s="187"/>
      <c r="AP138" s="187"/>
      <c r="AQ138" s="187"/>
      <c r="AR138" s="187"/>
      <c r="AS138" s="187"/>
      <c r="AT138" s="187"/>
      <c r="AU138" s="187"/>
      <c r="AV138" s="187"/>
      <c r="AW138" s="187"/>
      <c r="AX138" s="187"/>
      <c r="AY138" s="187"/>
      <c r="AZ138" s="187"/>
      <c r="BA138" s="187"/>
      <c r="BB138" s="187"/>
      <c r="BC138" s="187"/>
      <c r="BD138" s="187"/>
      <c r="BE138" s="187"/>
      <c r="BF138" s="187"/>
      <c r="BG138" s="187"/>
      <c r="BH138" s="187"/>
      <c r="BI138" s="187"/>
      <c r="BJ138" s="187"/>
      <c r="BK138" s="187"/>
      <c r="BL138" s="187"/>
      <c r="BM138" s="187"/>
      <c r="BN138" s="187"/>
      <c r="BO138" s="187"/>
      <c r="BP138" s="187"/>
      <c r="BQ138" s="187"/>
      <c r="BR138" s="187"/>
      <c r="BS138" s="187"/>
      <c r="BT138" s="187"/>
      <c r="BU138" s="187"/>
      <c r="BV138" s="187"/>
      <c r="BW138" s="187"/>
      <c r="BX138" s="187"/>
      <c r="BY138" s="187"/>
      <c r="BZ138" s="187"/>
      <c r="CA138" s="187"/>
      <c r="CB138" s="187"/>
      <c r="CC138" s="187"/>
      <c r="CD138" s="187"/>
      <c r="CE138" s="187"/>
      <c r="CF138" s="187"/>
      <c r="CG138" s="187"/>
      <c r="CH138" s="187"/>
      <c r="CI138" s="187"/>
      <c r="CJ138" s="187"/>
      <c r="CK138" s="187"/>
      <c r="CL138" s="187"/>
      <c r="CM138" s="187"/>
      <c r="CN138" s="187"/>
      <c r="CO138" s="187"/>
      <c r="CP138" s="187"/>
      <c r="CQ138" s="187"/>
      <c r="CR138" s="187"/>
      <c r="CS138" s="187"/>
      <c r="CT138" s="187"/>
      <c r="CU138" s="187"/>
      <c r="CV138" s="187"/>
      <c r="CW138" s="187"/>
      <c r="CX138" s="187"/>
      <c r="CY138" s="187"/>
      <c r="CZ138" s="187"/>
      <c r="DA138" s="187"/>
      <c r="DB138" s="187"/>
      <c r="DC138" s="187"/>
      <c r="DD138" s="187"/>
      <c r="DE138" s="187"/>
      <c r="DF138" s="187"/>
      <c r="DG138" s="187"/>
      <c r="DH138" s="187"/>
      <c r="DI138" s="187"/>
      <c r="DJ138" s="187"/>
      <c r="DK138" s="187"/>
      <c r="DL138" s="187"/>
      <c r="DM138" s="187"/>
      <c r="DN138" s="187"/>
      <c r="DO138" s="187"/>
      <c r="DP138" s="187"/>
      <c r="DQ138" s="187"/>
      <c r="DR138" s="187"/>
      <c r="DS138" s="187"/>
      <c r="DT138" s="187"/>
      <c r="DU138" s="187"/>
      <c r="DV138" s="187"/>
      <c r="DW138" s="187"/>
      <c r="DX138" s="187"/>
      <c r="DY138" s="187"/>
      <c r="DZ138" s="187"/>
      <c r="EA138" s="187"/>
      <c r="EB138" s="187"/>
      <c r="EC138" s="187"/>
      <c r="ED138" s="187"/>
      <c r="EE138" s="187"/>
      <c r="EF138" s="187"/>
      <c r="EG138" s="187"/>
      <c r="EH138" s="187"/>
      <c r="EI138" s="187"/>
      <c r="EJ138" s="187"/>
      <c r="EK138" s="187"/>
      <c r="EL138" s="187"/>
      <c r="EM138" s="187"/>
      <c r="EN138" s="187"/>
      <c r="EO138" s="187"/>
      <c r="EP138" s="187"/>
      <c r="EQ138" s="187"/>
      <c r="ER138" s="187"/>
      <c r="ES138" s="187"/>
      <c r="ET138" s="187"/>
      <c r="EU138" s="187"/>
      <c r="EV138" s="187"/>
      <c r="EW138" s="187"/>
      <c r="EX138" s="187"/>
      <c r="EY138" s="187"/>
      <c r="EZ138" s="187"/>
      <c r="FA138" s="187"/>
      <c r="FB138" s="187"/>
      <c r="FC138" s="187"/>
      <c r="FD138" s="187"/>
      <c r="FE138" s="187"/>
    </row>
    <row r="139" s="3" customFormat="1" ht="11.25" customHeight="1">
      <c r="A139" s="20" t="s">
        <v>352</v>
      </c>
    </row>
    <row r="140" s="3" customFormat="1" ht="11.25" customHeight="1">
      <c r="A140" s="20" t="s">
        <v>353</v>
      </c>
    </row>
    <row r="141" spans="1:161" s="3" customFormat="1" ht="19.5" customHeight="1">
      <c r="A141" s="186" t="s">
        <v>355</v>
      </c>
      <c r="B141" s="187"/>
      <c r="C141" s="187"/>
      <c r="D141" s="187"/>
      <c r="E141" s="187"/>
      <c r="F141" s="187"/>
      <c r="G141" s="187"/>
      <c r="H141" s="187"/>
      <c r="I141" s="187"/>
      <c r="J141" s="187"/>
      <c r="K141" s="187"/>
      <c r="L141" s="187"/>
      <c r="M141" s="187"/>
      <c r="N141" s="187"/>
      <c r="O141" s="187"/>
      <c r="P141" s="187"/>
      <c r="Q141" s="187"/>
      <c r="R141" s="187"/>
      <c r="S141" s="187"/>
      <c r="T141" s="187"/>
      <c r="U141" s="187"/>
      <c r="V141" s="187"/>
      <c r="W141" s="187"/>
      <c r="X141" s="187"/>
      <c r="Y141" s="187"/>
      <c r="Z141" s="187"/>
      <c r="AA141" s="187"/>
      <c r="AB141" s="187"/>
      <c r="AC141" s="187"/>
      <c r="AD141" s="187"/>
      <c r="AE141" s="187"/>
      <c r="AF141" s="187"/>
      <c r="AG141" s="187"/>
      <c r="AH141" s="187"/>
      <c r="AI141" s="187"/>
      <c r="AJ141" s="187"/>
      <c r="AK141" s="187"/>
      <c r="AL141" s="187"/>
      <c r="AM141" s="187"/>
      <c r="AN141" s="187"/>
      <c r="AO141" s="187"/>
      <c r="AP141" s="187"/>
      <c r="AQ141" s="187"/>
      <c r="AR141" s="187"/>
      <c r="AS141" s="187"/>
      <c r="AT141" s="187"/>
      <c r="AU141" s="187"/>
      <c r="AV141" s="187"/>
      <c r="AW141" s="187"/>
      <c r="AX141" s="187"/>
      <c r="AY141" s="187"/>
      <c r="AZ141" s="187"/>
      <c r="BA141" s="187"/>
      <c r="BB141" s="187"/>
      <c r="BC141" s="187"/>
      <c r="BD141" s="187"/>
      <c r="BE141" s="187"/>
      <c r="BF141" s="187"/>
      <c r="BG141" s="187"/>
      <c r="BH141" s="187"/>
      <c r="BI141" s="187"/>
      <c r="BJ141" s="187"/>
      <c r="BK141" s="187"/>
      <c r="BL141" s="187"/>
      <c r="BM141" s="187"/>
      <c r="BN141" s="187"/>
      <c r="BO141" s="187"/>
      <c r="BP141" s="187"/>
      <c r="BQ141" s="187"/>
      <c r="BR141" s="187"/>
      <c r="BS141" s="187"/>
      <c r="BT141" s="187"/>
      <c r="BU141" s="187"/>
      <c r="BV141" s="187"/>
      <c r="BW141" s="187"/>
      <c r="BX141" s="187"/>
      <c r="BY141" s="187"/>
      <c r="BZ141" s="187"/>
      <c r="CA141" s="187"/>
      <c r="CB141" s="187"/>
      <c r="CC141" s="187"/>
      <c r="CD141" s="187"/>
      <c r="CE141" s="187"/>
      <c r="CF141" s="187"/>
      <c r="CG141" s="187"/>
      <c r="CH141" s="187"/>
      <c r="CI141" s="187"/>
      <c r="CJ141" s="187"/>
      <c r="CK141" s="187"/>
      <c r="CL141" s="187"/>
      <c r="CM141" s="187"/>
      <c r="CN141" s="187"/>
      <c r="CO141" s="187"/>
      <c r="CP141" s="187"/>
      <c r="CQ141" s="187"/>
      <c r="CR141" s="187"/>
      <c r="CS141" s="187"/>
      <c r="CT141" s="187"/>
      <c r="CU141" s="187"/>
      <c r="CV141" s="187"/>
      <c r="CW141" s="187"/>
      <c r="CX141" s="187"/>
      <c r="CY141" s="187"/>
      <c r="CZ141" s="187"/>
      <c r="DA141" s="187"/>
      <c r="DB141" s="187"/>
      <c r="DC141" s="187"/>
      <c r="DD141" s="187"/>
      <c r="DE141" s="187"/>
      <c r="DF141" s="187"/>
      <c r="DG141" s="187"/>
      <c r="DH141" s="187"/>
      <c r="DI141" s="187"/>
      <c r="DJ141" s="187"/>
      <c r="DK141" s="187"/>
      <c r="DL141" s="187"/>
      <c r="DM141" s="187"/>
      <c r="DN141" s="187"/>
      <c r="DO141" s="187"/>
      <c r="DP141" s="187"/>
      <c r="DQ141" s="187"/>
      <c r="DR141" s="187"/>
      <c r="DS141" s="187"/>
      <c r="DT141" s="187"/>
      <c r="DU141" s="187"/>
      <c r="DV141" s="187"/>
      <c r="DW141" s="187"/>
      <c r="DX141" s="187"/>
      <c r="DY141" s="187"/>
      <c r="DZ141" s="187"/>
      <c r="EA141" s="187"/>
      <c r="EB141" s="187"/>
      <c r="EC141" s="187"/>
      <c r="ED141" s="187"/>
      <c r="EE141" s="187"/>
      <c r="EF141" s="187"/>
      <c r="EG141" s="187"/>
      <c r="EH141" s="187"/>
      <c r="EI141" s="187"/>
      <c r="EJ141" s="187"/>
      <c r="EK141" s="187"/>
      <c r="EL141" s="187"/>
      <c r="EM141" s="187"/>
      <c r="EN141" s="187"/>
      <c r="EO141" s="187"/>
      <c r="EP141" s="187"/>
      <c r="EQ141" s="187"/>
      <c r="ER141" s="187"/>
      <c r="ES141" s="187"/>
      <c r="ET141" s="187"/>
      <c r="EU141" s="187"/>
      <c r="EV141" s="187"/>
      <c r="EW141" s="187"/>
      <c r="EX141" s="187"/>
      <c r="EY141" s="187"/>
      <c r="EZ141" s="187"/>
      <c r="FA141" s="187"/>
      <c r="FB141" s="187"/>
      <c r="FC141" s="187"/>
      <c r="FD141" s="187"/>
      <c r="FE141" s="187"/>
    </row>
    <row r="142" spans="1:161" s="3" customFormat="1" ht="19.5" customHeight="1">
      <c r="A142" s="186" t="s">
        <v>356</v>
      </c>
      <c r="B142" s="187"/>
      <c r="C142" s="187"/>
      <c r="D142" s="187"/>
      <c r="E142" s="187"/>
      <c r="F142" s="187"/>
      <c r="G142" s="187"/>
      <c r="H142" s="187"/>
      <c r="I142" s="187"/>
      <c r="J142" s="187"/>
      <c r="K142" s="187"/>
      <c r="L142" s="187"/>
      <c r="M142" s="187"/>
      <c r="N142" s="187"/>
      <c r="O142" s="187"/>
      <c r="P142" s="187"/>
      <c r="Q142" s="187"/>
      <c r="R142" s="187"/>
      <c r="S142" s="187"/>
      <c r="T142" s="187"/>
      <c r="U142" s="187"/>
      <c r="V142" s="187"/>
      <c r="W142" s="187"/>
      <c r="X142" s="187"/>
      <c r="Y142" s="187"/>
      <c r="Z142" s="187"/>
      <c r="AA142" s="187"/>
      <c r="AB142" s="187"/>
      <c r="AC142" s="187"/>
      <c r="AD142" s="187"/>
      <c r="AE142" s="187"/>
      <c r="AF142" s="187"/>
      <c r="AG142" s="187"/>
      <c r="AH142" s="187"/>
      <c r="AI142" s="187"/>
      <c r="AJ142" s="187"/>
      <c r="AK142" s="187"/>
      <c r="AL142" s="187"/>
      <c r="AM142" s="187"/>
      <c r="AN142" s="187"/>
      <c r="AO142" s="187"/>
      <c r="AP142" s="187"/>
      <c r="AQ142" s="187"/>
      <c r="AR142" s="187"/>
      <c r="AS142" s="187"/>
      <c r="AT142" s="187"/>
      <c r="AU142" s="187"/>
      <c r="AV142" s="187"/>
      <c r="AW142" s="187"/>
      <c r="AX142" s="187"/>
      <c r="AY142" s="187"/>
      <c r="AZ142" s="187"/>
      <c r="BA142" s="187"/>
      <c r="BB142" s="187"/>
      <c r="BC142" s="187"/>
      <c r="BD142" s="187"/>
      <c r="BE142" s="187"/>
      <c r="BF142" s="187"/>
      <c r="BG142" s="187"/>
      <c r="BH142" s="187"/>
      <c r="BI142" s="187"/>
      <c r="BJ142" s="187"/>
      <c r="BK142" s="187"/>
      <c r="BL142" s="187"/>
      <c r="BM142" s="187"/>
      <c r="BN142" s="187"/>
      <c r="BO142" s="187"/>
      <c r="BP142" s="187"/>
      <c r="BQ142" s="187"/>
      <c r="BR142" s="187"/>
      <c r="BS142" s="187"/>
      <c r="BT142" s="187"/>
      <c r="BU142" s="187"/>
      <c r="BV142" s="187"/>
      <c r="BW142" s="187"/>
      <c r="BX142" s="187"/>
      <c r="BY142" s="187"/>
      <c r="BZ142" s="187"/>
      <c r="CA142" s="187"/>
      <c r="CB142" s="187"/>
      <c r="CC142" s="187"/>
      <c r="CD142" s="187"/>
      <c r="CE142" s="187"/>
      <c r="CF142" s="187"/>
      <c r="CG142" s="187"/>
      <c r="CH142" s="187"/>
      <c r="CI142" s="187"/>
      <c r="CJ142" s="187"/>
      <c r="CK142" s="187"/>
      <c r="CL142" s="187"/>
      <c r="CM142" s="187"/>
      <c r="CN142" s="187"/>
      <c r="CO142" s="187"/>
      <c r="CP142" s="187"/>
      <c r="CQ142" s="187"/>
      <c r="CR142" s="187"/>
      <c r="CS142" s="187"/>
      <c r="CT142" s="187"/>
      <c r="CU142" s="187"/>
      <c r="CV142" s="187"/>
      <c r="CW142" s="187"/>
      <c r="CX142" s="187"/>
      <c r="CY142" s="187"/>
      <c r="CZ142" s="187"/>
      <c r="DA142" s="187"/>
      <c r="DB142" s="187"/>
      <c r="DC142" s="187"/>
      <c r="DD142" s="187"/>
      <c r="DE142" s="187"/>
      <c r="DF142" s="187"/>
      <c r="DG142" s="187"/>
      <c r="DH142" s="187"/>
      <c r="DI142" s="187"/>
      <c r="DJ142" s="187"/>
      <c r="DK142" s="187"/>
      <c r="DL142" s="187"/>
      <c r="DM142" s="187"/>
      <c r="DN142" s="187"/>
      <c r="DO142" s="187"/>
      <c r="DP142" s="187"/>
      <c r="DQ142" s="187"/>
      <c r="DR142" s="187"/>
      <c r="DS142" s="187"/>
      <c r="DT142" s="187"/>
      <c r="DU142" s="187"/>
      <c r="DV142" s="187"/>
      <c r="DW142" s="187"/>
      <c r="DX142" s="187"/>
      <c r="DY142" s="187"/>
      <c r="DZ142" s="187"/>
      <c r="EA142" s="187"/>
      <c r="EB142" s="187"/>
      <c r="EC142" s="187"/>
      <c r="ED142" s="187"/>
      <c r="EE142" s="187"/>
      <c r="EF142" s="187"/>
      <c r="EG142" s="187"/>
      <c r="EH142" s="187"/>
      <c r="EI142" s="187"/>
      <c r="EJ142" s="187"/>
      <c r="EK142" s="187"/>
      <c r="EL142" s="187"/>
      <c r="EM142" s="187"/>
      <c r="EN142" s="187"/>
      <c r="EO142" s="187"/>
      <c r="EP142" s="187"/>
      <c r="EQ142" s="187"/>
      <c r="ER142" s="187"/>
      <c r="ES142" s="187"/>
      <c r="ET142" s="187"/>
      <c r="EU142" s="187"/>
      <c r="EV142" s="187"/>
      <c r="EW142" s="187"/>
      <c r="EX142" s="187"/>
      <c r="EY142" s="187"/>
      <c r="EZ142" s="187"/>
      <c r="FA142" s="187"/>
      <c r="FB142" s="187"/>
      <c r="FC142" s="187"/>
      <c r="FD142" s="187"/>
      <c r="FE142" s="187"/>
    </row>
    <row r="143" ht="3" customHeight="1"/>
  </sheetData>
  <sheetProtection/>
  <mergeCells count="706">
    <mergeCell ref="CJ13:CM13"/>
    <mergeCell ref="K16:DY16"/>
    <mergeCell ref="AV11:CW11"/>
    <mergeCell ref="AU12:BA12"/>
    <mergeCell ref="CQ12:CY12"/>
    <mergeCell ref="BB12:BD12"/>
    <mergeCell ref="CF12:CH12"/>
    <mergeCell ref="CN12:CP12"/>
    <mergeCell ref="CI12:CM12"/>
    <mergeCell ref="BE12:CE12"/>
    <mergeCell ref="BI13:BK13"/>
    <mergeCell ref="BL13:BM13"/>
    <mergeCell ref="BO13:CC13"/>
    <mergeCell ref="CD13:CF13"/>
    <mergeCell ref="CG13:CI13"/>
    <mergeCell ref="BE13:BH13"/>
    <mergeCell ref="EF30:ER31"/>
    <mergeCell ref="ES30:FE31"/>
    <mergeCell ref="A30:CI30"/>
    <mergeCell ref="A32:CI32"/>
    <mergeCell ref="CJ32:CR32"/>
    <mergeCell ref="A31:CI31"/>
    <mergeCell ref="CS32:DE32"/>
    <mergeCell ref="EF54:ER54"/>
    <mergeCell ref="ES36:FE37"/>
    <mergeCell ref="A36:CI36"/>
    <mergeCell ref="CJ36:CR37"/>
    <mergeCell ref="DS41:EE42"/>
    <mergeCell ref="EF41:ER42"/>
    <mergeCell ref="DS43:EE43"/>
    <mergeCell ref="EF43:ER43"/>
    <mergeCell ref="CJ44:CR45"/>
    <mergeCell ref="CS44:DE45"/>
    <mergeCell ref="A44:CI44"/>
    <mergeCell ref="A52:CI52"/>
    <mergeCell ref="EF44:ER45"/>
    <mergeCell ref="ES44:FE45"/>
    <mergeCell ref="DS53:EE53"/>
    <mergeCell ref="EF53:ER53"/>
    <mergeCell ref="DF44:DR45"/>
    <mergeCell ref="DS44:EE45"/>
    <mergeCell ref="A45:CI45"/>
    <mergeCell ref="A51:CI51"/>
    <mergeCell ref="ES54:FE54"/>
    <mergeCell ref="A55:CI55"/>
    <mergeCell ref="CJ55:CR55"/>
    <mergeCell ref="CS55:DE55"/>
    <mergeCell ref="DF55:DR55"/>
    <mergeCell ref="DS55:EE55"/>
    <mergeCell ref="EF55:ER55"/>
    <mergeCell ref="ES55:FE55"/>
    <mergeCell ref="DF54:DR54"/>
    <mergeCell ref="DS54:EE54"/>
    <mergeCell ref="A141:FE141"/>
    <mergeCell ref="A134:FE134"/>
    <mergeCell ref="A136:FE136"/>
    <mergeCell ref="A137:FE137"/>
    <mergeCell ref="A138:FE138"/>
    <mergeCell ref="A57:CI57"/>
    <mergeCell ref="CJ57:CR57"/>
    <mergeCell ref="CS57:DE57"/>
    <mergeCell ref="A58:CI58"/>
    <mergeCell ref="CJ58:CR58"/>
    <mergeCell ref="DF121:DR121"/>
    <mergeCell ref="DS121:EE121"/>
    <mergeCell ref="EF121:ER121"/>
    <mergeCell ref="A60:CI60"/>
    <mergeCell ref="A101:CI101"/>
    <mergeCell ref="DF120:DR120"/>
    <mergeCell ref="DS120:EE120"/>
    <mergeCell ref="EF120:ER120"/>
    <mergeCell ref="DS119:EE119"/>
    <mergeCell ref="EF119:ER119"/>
    <mergeCell ref="ES121:FE121"/>
    <mergeCell ref="A121:CI121"/>
    <mergeCell ref="CJ121:CR121"/>
    <mergeCell ref="CS121:DE121"/>
    <mergeCell ref="DF57:DR57"/>
    <mergeCell ref="DF58:DR58"/>
    <mergeCell ref="CJ59:CR59"/>
    <mergeCell ref="CS59:DE59"/>
    <mergeCell ref="DF59:DR59"/>
    <mergeCell ref="CS58:DE58"/>
    <mergeCell ref="ES120:FE120"/>
    <mergeCell ref="A120:CI120"/>
    <mergeCell ref="CJ120:CR120"/>
    <mergeCell ref="CS120:DE120"/>
    <mergeCell ref="DS58:EE58"/>
    <mergeCell ref="DS59:EE59"/>
    <mergeCell ref="CJ60:CR60"/>
    <mergeCell ref="CS60:DE60"/>
    <mergeCell ref="DF60:DR60"/>
    <mergeCell ref="DS60:EE60"/>
    <mergeCell ref="ES119:FE119"/>
    <mergeCell ref="A119:CI119"/>
    <mergeCell ref="CJ119:CR119"/>
    <mergeCell ref="CS119:DE119"/>
    <mergeCell ref="DF119:DR119"/>
    <mergeCell ref="EF57:ER57"/>
    <mergeCell ref="EF58:ER58"/>
    <mergeCell ref="EF59:ER59"/>
    <mergeCell ref="EF60:ER60"/>
    <mergeCell ref="A61:CI61"/>
    <mergeCell ref="DF118:DR118"/>
    <mergeCell ref="CS61:DE61"/>
    <mergeCell ref="DF61:DR61"/>
    <mergeCell ref="A62:CI62"/>
    <mergeCell ref="CJ62:CR62"/>
    <mergeCell ref="CS62:DE62"/>
    <mergeCell ref="DF114:DR114"/>
    <mergeCell ref="A116:CI116"/>
    <mergeCell ref="CS116:DE116"/>
    <mergeCell ref="DF116:DR116"/>
    <mergeCell ref="ES118:FE118"/>
    <mergeCell ref="A118:CI118"/>
    <mergeCell ref="CJ118:CR118"/>
    <mergeCell ref="CS118:DE118"/>
    <mergeCell ref="ES57:FE57"/>
    <mergeCell ref="ES58:FE58"/>
    <mergeCell ref="ES59:FE59"/>
    <mergeCell ref="ES60:FE60"/>
    <mergeCell ref="EF61:ER61"/>
    <mergeCell ref="CJ61:CR61"/>
    <mergeCell ref="EF62:ER62"/>
    <mergeCell ref="ES117:FE117"/>
    <mergeCell ref="A117:CI117"/>
    <mergeCell ref="CJ117:CR117"/>
    <mergeCell ref="CS117:DE117"/>
    <mergeCell ref="DF117:DR117"/>
    <mergeCell ref="DS117:EE117"/>
    <mergeCell ref="EF117:ER117"/>
    <mergeCell ref="ES116:FE116"/>
    <mergeCell ref="CJ116:CR116"/>
    <mergeCell ref="DS116:EE116"/>
    <mergeCell ref="ES61:FE61"/>
    <mergeCell ref="ES62:FE62"/>
    <mergeCell ref="EF63:ER63"/>
    <mergeCell ref="ES63:FE63"/>
    <mergeCell ref="DS61:EE61"/>
    <mergeCell ref="ES114:FE114"/>
    <mergeCell ref="EF107:ER107"/>
    <mergeCell ref="ES64:FE64"/>
    <mergeCell ref="DS64:EE64"/>
    <mergeCell ref="DF62:DR62"/>
    <mergeCell ref="DS114:EE114"/>
    <mergeCell ref="DS63:EE63"/>
    <mergeCell ref="DS107:EE107"/>
    <mergeCell ref="CJ105:CR105"/>
    <mergeCell ref="CS105:DE105"/>
    <mergeCell ref="DF105:DR105"/>
    <mergeCell ref="CJ64:CR64"/>
    <mergeCell ref="CS64:DE64"/>
    <mergeCell ref="DF106:DR106"/>
    <mergeCell ref="A66:CI66"/>
    <mergeCell ref="CJ100:CR100"/>
    <mergeCell ref="CS100:DE100"/>
    <mergeCell ref="CJ107:CR107"/>
    <mergeCell ref="CS107:DE107"/>
    <mergeCell ref="CJ114:CR114"/>
    <mergeCell ref="CS114:DE114"/>
    <mergeCell ref="CJ106:CR106"/>
    <mergeCell ref="CS106:DE106"/>
    <mergeCell ref="CJ101:CR101"/>
    <mergeCell ref="DF95:DR95"/>
    <mergeCell ref="ES113:FE113"/>
    <mergeCell ref="A113:CI113"/>
    <mergeCell ref="CJ113:CR113"/>
    <mergeCell ref="CS113:DE113"/>
    <mergeCell ref="DF113:DR113"/>
    <mergeCell ref="DS113:EE113"/>
    <mergeCell ref="ES107:FE107"/>
    <mergeCell ref="DF99:DR99"/>
    <mergeCell ref="EF106:ER106"/>
    <mergeCell ref="A65:CI65"/>
    <mergeCell ref="CJ65:CR65"/>
    <mergeCell ref="CS65:DE65"/>
    <mergeCell ref="DF65:DR65"/>
    <mergeCell ref="DS65:EE65"/>
    <mergeCell ref="ES65:FE65"/>
    <mergeCell ref="A64:CI64"/>
    <mergeCell ref="DS102:EE102"/>
    <mergeCell ref="EF102:ER102"/>
    <mergeCell ref="ES102:FE102"/>
    <mergeCell ref="EF101:ER101"/>
    <mergeCell ref="DF101:DR101"/>
    <mergeCell ref="DS101:EE101"/>
    <mergeCell ref="ES101:FE101"/>
    <mergeCell ref="EF95:ER95"/>
    <mergeCell ref="CS99:DE99"/>
    <mergeCell ref="ES106:FE106"/>
    <mergeCell ref="DF102:DR102"/>
    <mergeCell ref="DF104:DR104"/>
    <mergeCell ref="DS104:EE104"/>
    <mergeCell ref="EF104:ER104"/>
    <mergeCell ref="DS106:EE106"/>
    <mergeCell ref="DF103:DR103"/>
    <mergeCell ref="DS103:EE103"/>
    <mergeCell ref="EF103:ER103"/>
    <mergeCell ref="EF105:ER105"/>
    <mergeCell ref="ES105:FE105"/>
    <mergeCell ref="A103:CI103"/>
    <mergeCell ref="CJ103:CR103"/>
    <mergeCell ref="CS103:DE103"/>
    <mergeCell ref="DS105:EE105"/>
    <mergeCell ref="ES104:FE104"/>
    <mergeCell ref="ES103:FE103"/>
    <mergeCell ref="A105:CI105"/>
    <mergeCell ref="A115:CI115"/>
    <mergeCell ref="CJ115:CR115"/>
    <mergeCell ref="CS115:DE115"/>
    <mergeCell ref="A104:CI104"/>
    <mergeCell ref="CJ104:CR104"/>
    <mergeCell ref="DF111:DR111"/>
    <mergeCell ref="A107:CI107"/>
    <mergeCell ref="A106:CI106"/>
    <mergeCell ref="DF107:DR107"/>
    <mergeCell ref="A114:CI114"/>
    <mergeCell ref="A100:CI100"/>
    <mergeCell ref="EF99:ER99"/>
    <mergeCell ref="ES100:FE100"/>
    <mergeCell ref="DF100:DR100"/>
    <mergeCell ref="DS100:EE100"/>
    <mergeCell ref="EF100:ER100"/>
    <mergeCell ref="DS99:EE99"/>
    <mergeCell ref="A99:CI99"/>
    <mergeCell ref="ES95:FE95"/>
    <mergeCell ref="CJ99:CR99"/>
    <mergeCell ref="ES94:FE94"/>
    <mergeCell ref="A94:CI94"/>
    <mergeCell ref="CJ94:CR94"/>
    <mergeCell ref="CS94:DE94"/>
    <mergeCell ref="DF94:DR94"/>
    <mergeCell ref="A95:CI95"/>
    <mergeCell ref="CJ95:CR95"/>
    <mergeCell ref="CS95:DE95"/>
    <mergeCell ref="DS95:EE95"/>
    <mergeCell ref="EF122:ER122"/>
    <mergeCell ref="A102:CI102"/>
    <mergeCell ref="CJ102:CR102"/>
    <mergeCell ref="CS102:DE102"/>
    <mergeCell ref="DS94:EE94"/>
    <mergeCell ref="EF94:ER94"/>
    <mergeCell ref="A122:CI122"/>
    <mergeCell ref="CJ122:CR122"/>
    <mergeCell ref="CS122:DE122"/>
    <mergeCell ref="A89:CI89"/>
    <mergeCell ref="CJ89:CR89"/>
    <mergeCell ref="ES122:FE122"/>
    <mergeCell ref="ES112:FE112"/>
    <mergeCell ref="DF91:DR91"/>
    <mergeCell ref="DS91:EE91"/>
    <mergeCell ref="EF91:ER91"/>
    <mergeCell ref="ES91:FE91"/>
    <mergeCell ref="ES92:FE92"/>
    <mergeCell ref="ES93:FE93"/>
    <mergeCell ref="CJ93:CR93"/>
    <mergeCell ref="CJ97:CR97"/>
    <mergeCell ref="ES89:FE89"/>
    <mergeCell ref="A90:CI90"/>
    <mergeCell ref="CJ90:CR90"/>
    <mergeCell ref="CS90:DE90"/>
    <mergeCell ref="DF90:DR90"/>
    <mergeCell ref="DS90:EE90"/>
    <mergeCell ref="EF90:ER90"/>
    <mergeCell ref="ES90:FE90"/>
    <mergeCell ref="EF92:ER92"/>
    <mergeCell ref="CS93:DE93"/>
    <mergeCell ref="A91:CI91"/>
    <mergeCell ref="CJ91:CR91"/>
    <mergeCell ref="CJ98:CR98"/>
    <mergeCell ref="A96:CI96"/>
    <mergeCell ref="CS91:DE91"/>
    <mergeCell ref="A92:CI92"/>
    <mergeCell ref="CJ92:CR92"/>
    <mergeCell ref="A93:CI93"/>
    <mergeCell ref="DF123:DR123"/>
    <mergeCell ref="DF89:DR89"/>
    <mergeCell ref="CS92:DE92"/>
    <mergeCell ref="DF92:DR92"/>
    <mergeCell ref="DS92:EE92"/>
    <mergeCell ref="DF122:DR122"/>
    <mergeCell ref="CS101:DE101"/>
    <mergeCell ref="DS115:EE115"/>
    <mergeCell ref="CS104:DE104"/>
    <mergeCell ref="DF115:DR115"/>
    <mergeCell ref="DS123:EE123"/>
    <mergeCell ref="DF88:DR88"/>
    <mergeCell ref="DS88:EE88"/>
    <mergeCell ref="EF88:ER88"/>
    <mergeCell ref="DS89:EE89"/>
    <mergeCell ref="EF89:ER89"/>
    <mergeCell ref="DF93:DR93"/>
    <mergeCell ref="DS93:EE93"/>
    <mergeCell ref="EF93:ER93"/>
    <mergeCell ref="DS122:EE122"/>
    <mergeCell ref="EF123:ER123"/>
    <mergeCell ref="DS111:EE111"/>
    <mergeCell ref="EF111:ER111"/>
    <mergeCell ref="DS112:EE112"/>
    <mergeCell ref="EF112:ER112"/>
    <mergeCell ref="EF113:ER113"/>
    <mergeCell ref="EF114:ER114"/>
    <mergeCell ref="EF116:ER116"/>
    <mergeCell ref="DS118:EE118"/>
    <mergeCell ref="EF118:ER118"/>
    <mergeCell ref="EF115:ER115"/>
    <mergeCell ref="DF86:DR86"/>
    <mergeCell ref="DS86:EE86"/>
    <mergeCell ref="EF86:ER86"/>
    <mergeCell ref="ES86:FE86"/>
    <mergeCell ref="ES87:FE87"/>
    <mergeCell ref="ES88:FE88"/>
    <mergeCell ref="DF87:DR87"/>
    <mergeCell ref="DS87:EE87"/>
    <mergeCell ref="EF87:ER87"/>
    <mergeCell ref="DS85:EE85"/>
    <mergeCell ref="EF85:ER85"/>
    <mergeCell ref="ES85:FE85"/>
    <mergeCell ref="ES123:FE123"/>
    <mergeCell ref="EF98:ER98"/>
    <mergeCell ref="ES98:FE98"/>
    <mergeCell ref="EF110:EK110"/>
    <mergeCell ref="EL110:EN110"/>
    <mergeCell ref="ES115:FE115"/>
    <mergeCell ref="ES99:FE99"/>
    <mergeCell ref="A86:CI86"/>
    <mergeCell ref="CJ86:CR86"/>
    <mergeCell ref="CS86:DE86"/>
    <mergeCell ref="A87:CI87"/>
    <mergeCell ref="A88:CI88"/>
    <mergeCell ref="A98:CI98"/>
    <mergeCell ref="A97:CI97"/>
    <mergeCell ref="CJ88:CR88"/>
    <mergeCell ref="CS88:DE88"/>
    <mergeCell ref="CS89:DE89"/>
    <mergeCell ref="ES84:FE84"/>
    <mergeCell ref="CS83:DE83"/>
    <mergeCell ref="CS112:DE112"/>
    <mergeCell ref="DF112:DR112"/>
    <mergeCell ref="A85:CI85"/>
    <mergeCell ref="CJ85:CR85"/>
    <mergeCell ref="CS85:DE85"/>
    <mergeCell ref="DF85:DR85"/>
    <mergeCell ref="CJ87:CR87"/>
    <mergeCell ref="CS87:DE87"/>
    <mergeCell ref="A84:CI84"/>
    <mergeCell ref="CJ84:CR84"/>
    <mergeCell ref="CS84:DE84"/>
    <mergeCell ref="DF84:DR84"/>
    <mergeCell ref="DS84:EE84"/>
    <mergeCell ref="EF84:ER84"/>
    <mergeCell ref="DS83:EE83"/>
    <mergeCell ref="DF126:DR126"/>
    <mergeCell ref="EF124:ER124"/>
    <mergeCell ref="DS126:EE126"/>
    <mergeCell ref="DS124:EE124"/>
    <mergeCell ref="DF98:DR98"/>
    <mergeCell ref="DS98:EE98"/>
    <mergeCell ref="DS110:DX110"/>
    <mergeCell ref="DY110:EA110"/>
    <mergeCell ref="EO110:ER110"/>
    <mergeCell ref="ES124:FE124"/>
    <mergeCell ref="EB110:EE110"/>
    <mergeCell ref="A125:CI125"/>
    <mergeCell ref="CJ125:CR125"/>
    <mergeCell ref="CS125:DE125"/>
    <mergeCell ref="DF125:DR125"/>
    <mergeCell ref="DS125:EE125"/>
    <mergeCell ref="EF125:ER125"/>
    <mergeCell ref="ES125:FE125"/>
    <mergeCell ref="ES110:FE111"/>
    <mergeCell ref="DF124:DR124"/>
    <mergeCell ref="A112:CI112"/>
    <mergeCell ref="CJ112:CR112"/>
    <mergeCell ref="CS98:DE98"/>
    <mergeCell ref="A123:CI123"/>
    <mergeCell ref="CJ123:CR123"/>
    <mergeCell ref="CS123:DE123"/>
    <mergeCell ref="A124:CI124"/>
    <mergeCell ref="CJ124:CR124"/>
    <mergeCell ref="CS124:DE124"/>
    <mergeCell ref="ES82:FE82"/>
    <mergeCell ref="A83:CI83"/>
    <mergeCell ref="CJ83:CR83"/>
    <mergeCell ref="A82:CI82"/>
    <mergeCell ref="CJ82:CR82"/>
    <mergeCell ref="CS82:DE82"/>
    <mergeCell ref="DF82:DR82"/>
    <mergeCell ref="DF83:DR83"/>
    <mergeCell ref="EF83:ER83"/>
    <mergeCell ref="ES83:FE83"/>
    <mergeCell ref="ES126:FE126"/>
    <mergeCell ref="DF76:DR76"/>
    <mergeCell ref="DS76:EE76"/>
    <mergeCell ref="EF76:ER76"/>
    <mergeCell ref="ES76:FE76"/>
    <mergeCell ref="DF97:DR97"/>
    <mergeCell ref="DS97:EE97"/>
    <mergeCell ref="EF97:ER97"/>
    <mergeCell ref="DS82:EE82"/>
    <mergeCell ref="EF82:ER82"/>
    <mergeCell ref="CS75:DE75"/>
    <mergeCell ref="A76:CI76"/>
    <mergeCell ref="CJ76:CR76"/>
    <mergeCell ref="CS76:DE76"/>
    <mergeCell ref="DF75:DR75"/>
    <mergeCell ref="EF126:ER126"/>
    <mergeCell ref="A126:CI126"/>
    <mergeCell ref="CJ126:CR126"/>
    <mergeCell ref="CS126:DE126"/>
    <mergeCell ref="CS96:DE96"/>
    <mergeCell ref="DS75:EE75"/>
    <mergeCell ref="EF75:ER75"/>
    <mergeCell ref="ES75:FE75"/>
    <mergeCell ref="A72:CI72"/>
    <mergeCell ref="CJ72:CR72"/>
    <mergeCell ref="CS72:DE72"/>
    <mergeCell ref="A73:CI73"/>
    <mergeCell ref="CJ73:CR73"/>
    <mergeCell ref="A75:CI75"/>
    <mergeCell ref="CJ75:CR75"/>
    <mergeCell ref="CS73:DE73"/>
    <mergeCell ref="EF71:ER71"/>
    <mergeCell ref="ES71:FE71"/>
    <mergeCell ref="DS72:EE72"/>
    <mergeCell ref="EF72:ER72"/>
    <mergeCell ref="ES72:FE72"/>
    <mergeCell ref="EF73:ER73"/>
    <mergeCell ref="ES73:FE73"/>
    <mergeCell ref="DS73:EE73"/>
    <mergeCell ref="DF73:DR73"/>
    <mergeCell ref="DF69:DR69"/>
    <mergeCell ref="DS69:EE69"/>
    <mergeCell ref="EF69:ER69"/>
    <mergeCell ref="ES69:FE69"/>
    <mergeCell ref="DF68:DR68"/>
    <mergeCell ref="A71:CI71"/>
    <mergeCell ref="CJ71:CR71"/>
    <mergeCell ref="CS71:DE71"/>
    <mergeCell ref="DF70:DR70"/>
    <mergeCell ref="DF71:DR71"/>
    <mergeCell ref="A69:CI69"/>
    <mergeCell ref="CJ68:CR68"/>
    <mergeCell ref="CS68:DE68"/>
    <mergeCell ref="CJ69:CR69"/>
    <mergeCell ref="CS69:DE69"/>
    <mergeCell ref="ES70:FE70"/>
    <mergeCell ref="A70:CI70"/>
    <mergeCell ref="CJ70:CR70"/>
    <mergeCell ref="CS70:DE70"/>
    <mergeCell ref="ES68:FE68"/>
    <mergeCell ref="DF53:DR53"/>
    <mergeCell ref="DF64:DR64"/>
    <mergeCell ref="A54:CI54"/>
    <mergeCell ref="CJ54:CR54"/>
    <mergeCell ref="CS54:DE54"/>
    <mergeCell ref="DS68:EE68"/>
    <mergeCell ref="A68:CI68"/>
    <mergeCell ref="CJ66:CR66"/>
    <mergeCell ref="CS66:DE66"/>
    <mergeCell ref="DF66:DR66"/>
    <mergeCell ref="A67:CI67"/>
    <mergeCell ref="CJ67:CR67"/>
    <mergeCell ref="CS67:DE67"/>
    <mergeCell ref="DF67:DR67"/>
    <mergeCell ref="CS56:DE56"/>
    <mergeCell ref="A63:CI63"/>
    <mergeCell ref="CJ63:CR63"/>
    <mergeCell ref="CS63:DE63"/>
    <mergeCell ref="DF63:DR63"/>
    <mergeCell ref="A59:CI59"/>
    <mergeCell ref="DS57:EE57"/>
    <mergeCell ref="DS67:EE67"/>
    <mergeCell ref="EF67:ER67"/>
    <mergeCell ref="DF56:DR56"/>
    <mergeCell ref="DS56:EE56"/>
    <mergeCell ref="EF56:ER56"/>
    <mergeCell ref="EF66:ER66"/>
    <mergeCell ref="EF64:ER64"/>
    <mergeCell ref="DS66:EE66"/>
    <mergeCell ref="DS62:EE62"/>
    <mergeCell ref="CS53:DE53"/>
    <mergeCell ref="A56:CI56"/>
    <mergeCell ref="CJ56:CR56"/>
    <mergeCell ref="DF74:DR74"/>
    <mergeCell ref="DS74:EE74"/>
    <mergeCell ref="DF52:DR52"/>
    <mergeCell ref="DS52:EE52"/>
    <mergeCell ref="DS70:EE70"/>
    <mergeCell ref="DS71:EE71"/>
    <mergeCell ref="DF72:DR72"/>
    <mergeCell ref="ES66:FE66"/>
    <mergeCell ref="ES48:FE49"/>
    <mergeCell ref="EF68:ER68"/>
    <mergeCell ref="A74:CI74"/>
    <mergeCell ref="CJ74:CR74"/>
    <mergeCell ref="CS74:DE74"/>
    <mergeCell ref="CJ52:CR52"/>
    <mergeCell ref="CS52:DE52"/>
    <mergeCell ref="A53:CI53"/>
    <mergeCell ref="CJ53:CR53"/>
    <mergeCell ref="ES43:FE43"/>
    <mergeCell ref="EF74:ER74"/>
    <mergeCell ref="ES74:FE74"/>
    <mergeCell ref="EF52:ER52"/>
    <mergeCell ref="ES52:FE52"/>
    <mergeCell ref="ES53:FE53"/>
    <mergeCell ref="ES67:FE67"/>
    <mergeCell ref="ES56:FE56"/>
    <mergeCell ref="EF65:ER65"/>
    <mergeCell ref="EF70:ER70"/>
    <mergeCell ref="A43:CI43"/>
    <mergeCell ref="CJ43:CR43"/>
    <mergeCell ref="CS43:DE43"/>
    <mergeCell ref="DF41:DR42"/>
    <mergeCell ref="DF43:DR43"/>
    <mergeCell ref="ES41:FE42"/>
    <mergeCell ref="A41:CI41"/>
    <mergeCell ref="CJ41:CR42"/>
    <mergeCell ref="CS41:DE42"/>
    <mergeCell ref="A42:CI42"/>
    <mergeCell ref="DS40:EE40"/>
    <mergeCell ref="EF40:ER40"/>
    <mergeCell ref="ES40:FE40"/>
    <mergeCell ref="A40:CI40"/>
    <mergeCell ref="CJ40:CR40"/>
    <mergeCell ref="CS40:DE40"/>
    <mergeCell ref="DF40:DR40"/>
    <mergeCell ref="ES38:FE38"/>
    <mergeCell ref="A39:CI39"/>
    <mergeCell ref="CJ39:CR39"/>
    <mergeCell ref="CS39:DE39"/>
    <mergeCell ref="DF39:DR39"/>
    <mergeCell ref="DS39:EE39"/>
    <mergeCell ref="EF39:ER39"/>
    <mergeCell ref="ES39:FE39"/>
    <mergeCell ref="DS38:EE38"/>
    <mergeCell ref="EF38:ER38"/>
    <mergeCell ref="EF36:ER37"/>
    <mergeCell ref="CS36:DE37"/>
    <mergeCell ref="DF36:DR37"/>
    <mergeCell ref="DS36:EE37"/>
    <mergeCell ref="A38:CI38"/>
    <mergeCell ref="CJ38:CR38"/>
    <mergeCell ref="CS38:DE38"/>
    <mergeCell ref="DF38:DR38"/>
    <mergeCell ref="A37:CI37"/>
    <mergeCell ref="A35:CI35"/>
    <mergeCell ref="DS32:EE32"/>
    <mergeCell ref="A33:CI33"/>
    <mergeCell ref="A34:CI34"/>
    <mergeCell ref="DF32:DR32"/>
    <mergeCell ref="CJ30:CR31"/>
    <mergeCell ref="CS30:DE31"/>
    <mergeCell ref="CJ33:CR35"/>
    <mergeCell ref="DS33:EE35"/>
    <mergeCell ref="CS33:DE35"/>
    <mergeCell ref="DF33:DR35"/>
    <mergeCell ref="ES32:FE32"/>
    <mergeCell ref="EF32:ER32"/>
    <mergeCell ref="EF33:ER35"/>
    <mergeCell ref="DS29:EE29"/>
    <mergeCell ref="EF29:ER29"/>
    <mergeCell ref="ES29:FE29"/>
    <mergeCell ref="ES33:FE35"/>
    <mergeCell ref="DF30:DR31"/>
    <mergeCell ref="DS30:EE31"/>
    <mergeCell ref="A29:CI29"/>
    <mergeCell ref="CJ29:CR29"/>
    <mergeCell ref="CS29:DE29"/>
    <mergeCell ref="DF29:DR29"/>
    <mergeCell ref="ES19:FE20"/>
    <mergeCell ref="A28:CI28"/>
    <mergeCell ref="CJ28:CR28"/>
    <mergeCell ref="CS28:DE28"/>
    <mergeCell ref="DF28:DR28"/>
    <mergeCell ref="DS28:EE28"/>
    <mergeCell ref="EF28:ER28"/>
    <mergeCell ref="ES28:FE28"/>
    <mergeCell ref="DF27:DR27"/>
    <mergeCell ref="EF27:ER27"/>
    <mergeCell ref="DF26:DR26"/>
    <mergeCell ref="DS26:EE26"/>
    <mergeCell ref="EF26:ER26"/>
    <mergeCell ref="ES26:FE26"/>
    <mergeCell ref="ES27:FE27"/>
    <mergeCell ref="DY8:EI8"/>
    <mergeCell ref="EL8:FC8"/>
    <mergeCell ref="DS27:EE27"/>
    <mergeCell ref="EF25:ER25"/>
    <mergeCell ref="EB9:ED9"/>
    <mergeCell ref="EL24:EN24"/>
    <mergeCell ref="EH9:ES9"/>
    <mergeCell ref="A22:FE22"/>
    <mergeCell ref="EB24:EE24"/>
    <mergeCell ref="EO24:ER24"/>
    <mergeCell ref="EZ9:FB9"/>
    <mergeCell ref="DW6:FE6"/>
    <mergeCell ref="M19:DD19"/>
    <mergeCell ref="M20:DD20"/>
    <mergeCell ref="EL7:FC7"/>
    <mergeCell ref="DY7:EI7"/>
    <mergeCell ref="ES12:FE12"/>
    <mergeCell ref="ET9:EV9"/>
    <mergeCell ref="EW9:EY9"/>
    <mergeCell ref="ES13:FE13"/>
    <mergeCell ref="DW2:FE2"/>
    <mergeCell ref="EE9:EF9"/>
    <mergeCell ref="ES17:FE17"/>
    <mergeCell ref="ES15:FE15"/>
    <mergeCell ref="ES18:FE18"/>
    <mergeCell ref="ES21:FE21"/>
    <mergeCell ref="DZ9:EA9"/>
    <mergeCell ref="DW3:FE3"/>
    <mergeCell ref="DW4:FE4"/>
    <mergeCell ref="DW5:FE5"/>
    <mergeCell ref="ES14:FE14"/>
    <mergeCell ref="ES16:FE16"/>
    <mergeCell ref="ES24:FE25"/>
    <mergeCell ref="DF23:FE23"/>
    <mergeCell ref="EF24:EK24"/>
    <mergeCell ref="DF24:DK24"/>
    <mergeCell ref="DL24:DN24"/>
    <mergeCell ref="AA18:DF18"/>
    <mergeCell ref="A23:CI25"/>
    <mergeCell ref="CJ23:CR25"/>
    <mergeCell ref="CS23:DE25"/>
    <mergeCell ref="DS24:DX24"/>
    <mergeCell ref="DS25:EE25"/>
    <mergeCell ref="DO24:DR24"/>
    <mergeCell ref="DF25:DR25"/>
    <mergeCell ref="DY24:EA24"/>
    <mergeCell ref="A27:CI27"/>
    <mergeCell ref="CJ27:CR27"/>
    <mergeCell ref="CS27:DE27"/>
    <mergeCell ref="A26:CI26"/>
    <mergeCell ref="CJ26:CR26"/>
    <mergeCell ref="CS26:DE26"/>
    <mergeCell ref="CJ51:CR51"/>
    <mergeCell ref="CS51:DE51"/>
    <mergeCell ref="DF51:DR51"/>
    <mergeCell ref="DS51:EE51"/>
    <mergeCell ref="EF51:ER51"/>
    <mergeCell ref="ES51:FE51"/>
    <mergeCell ref="DF96:DR96"/>
    <mergeCell ref="DS96:EE96"/>
    <mergeCell ref="CJ96:CR96"/>
    <mergeCell ref="EF96:ER96"/>
    <mergeCell ref="ES96:FE96"/>
    <mergeCell ref="CS97:DE97"/>
    <mergeCell ref="ES97:FE97"/>
    <mergeCell ref="ES79:FE80"/>
    <mergeCell ref="DF80:DR80"/>
    <mergeCell ref="A142:FE142"/>
    <mergeCell ref="A47:CI49"/>
    <mergeCell ref="CJ47:CR49"/>
    <mergeCell ref="CS47:DE49"/>
    <mergeCell ref="DF47:FE47"/>
    <mergeCell ref="DF48:DK48"/>
    <mergeCell ref="DL48:DN48"/>
    <mergeCell ref="DO48:DR48"/>
    <mergeCell ref="DS48:DX48"/>
    <mergeCell ref="DY48:EA48"/>
    <mergeCell ref="DF49:DR49"/>
    <mergeCell ref="DS49:EE49"/>
    <mergeCell ref="EF49:ER49"/>
    <mergeCell ref="EB48:EE48"/>
    <mergeCell ref="EF48:EK48"/>
    <mergeCell ref="EL48:EN48"/>
    <mergeCell ref="EO48:ER48"/>
    <mergeCell ref="DL79:DN79"/>
    <mergeCell ref="DO79:DR79"/>
    <mergeCell ref="EL79:EN79"/>
    <mergeCell ref="EO79:ER79"/>
    <mergeCell ref="A50:CI50"/>
    <mergeCell ref="CJ50:CR50"/>
    <mergeCell ref="CS50:DE50"/>
    <mergeCell ref="DF50:DR50"/>
    <mergeCell ref="DS50:EE50"/>
    <mergeCell ref="EF50:ER50"/>
    <mergeCell ref="DS79:DX79"/>
    <mergeCell ref="DY79:EA79"/>
    <mergeCell ref="EB79:EE79"/>
    <mergeCell ref="EF79:EK79"/>
    <mergeCell ref="ES50:FE50"/>
    <mergeCell ref="A78:CI80"/>
    <mergeCell ref="CJ78:CR80"/>
    <mergeCell ref="CS78:DE80"/>
    <mergeCell ref="DF78:FE78"/>
    <mergeCell ref="DF79:DK79"/>
    <mergeCell ref="CS81:DE81"/>
    <mergeCell ref="DF81:DR81"/>
    <mergeCell ref="DS81:EE81"/>
    <mergeCell ref="EF81:ER81"/>
    <mergeCell ref="DS80:EE80"/>
    <mergeCell ref="EF80:ER80"/>
    <mergeCell ref="ES81:FE81"/>
    <mergeCell ref="A109:CI111"/>
    <mergeCell ref="CJ109:CR111"/>
    <mergeCell ref="CS109:DE111"/>
    <mergeCell ref="DF109:FE109"/>
    <mergeCell ref="DF110:DK110"/>
    <mergeCell ref="DL110:DN110"/>
    <mergeCell ref="DO110:DR110"/>
    <mergeCell ref="A81:CI81"/>
    <mergeCell ref="CJ81:CR81"/>
  </mergeCells>
  <printOptions/>
  <pageMargins left="0.5905511811023623" right="0.5118110236220472" top="0.5118110236220472" bottom="0.31496062992125984" header="0.1968503937007874" footer="0.1968503937007874"/>
  <pageSetup horizontalDpi="600" verticalDpi="600" orientation="landscape" paperSize="9" scale="85" r:id="rId1"/>
  <rowBreaks count="3" manualBreakCount="3">
    <brk id="46" max="160" man="1"/>
    <brk id="77" max="160" man="1"/>
    <brk id="108" max="160" man="1"/>
  </rowBreaks>
</worksheet>
</file>

<file path=xl/worksheets/sheet2.xml><?xml version="1.0" encoding="utf-8"?>
<worksheet xmlns="http://schemas.openxmlformats.org/spreadsheetml/2006/main" xmlns:r="http://schemas.openxmlformats.org/officeDocument/2006/relationships">
  <dimension ref="A2:FK80"/>
  <sheetViews>
    <sheetView showGridLines="0" view="pageBreakPreview" zoomScale="130" zoomScaleSheetLayoutView="130" zoomScalePageLayoutView="0" workbookViewId="0" topLeftCell="A1">
      <selection activeCell="FZ37" sqref="FZ37"/>
    </sheetView>
  </sheetViews>
  <sheetFormatPr defaultColWidth="0.875" defaultRowHeight="12.75"/>
  <cols>
    <col min="1" max="166" width="0.875" style="13" customWidth="1"/>
    <col min="167" max="167" width="16.75390625" style="13" customWidth="1"/>
    <col min="168" max="16384" width="0.875" style="13" customWidth="1"/>
  </cols>
  <sheetData>
    <row r="2" spans="2:165" s="15" customFormat="1" ht="13.5" customHeight="1">
      <c r="B2" s="391" t="s">
        <v>357</v>
      </c>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1"/>
      <c r="AS2" s="391"/>
      <c r="AT2" s="391"/>
      <c r="AU2" s="391"/>
      <c r="AV2" s="391"/>
      <c r="AW2" s="391"/>
      <c r="AX2" s="391"/>
      <c r="AY2" s="391"/>
      <c r="AZ2" s="391"/>
      <c r="BA2" s="391"/>
      <c r="BB2" s="391"/>
      <c r="BC2" s="391"/>
      <c r="BD2" s="391"/>
      <c r="BE2" s="391"/>
      <c r="BF2" s="391"/>
      <c r="BG2" s="391"/>
      <c r="BH2" s="391"/>
      <c r="BI2" s="391"/>
      <c r="BJ2" s="391"/>
      <c r="BK2" s="391"/>
      <c r="BL2" s="391"/>
      <c r="BM2" s="391"/>
      <c r="BN2" s="391"/>
      <c r="BO2" s="391"/>
      <c r="BP2" s="391"/>
      <c r="BQ2" s="391"/>
      <c r="BR2" s="391"/>
      <c r="BS2" s="391"/>
      <c r="BT2" s="391"/>
      <c r="BU2" s="391"/>
      <c r="BV2" s="391"/>
      <c r="BW2" s="391"/>
      <c r="BX2" s="391"/>
      <c r="BY2" s="391"/>
      <c r="BZ2" s="391"/>
      <c r="CA2" s="391"/>
      <c r="CB2" s="391"/>
      <c r="CC2" s="391"/>
      <c r="CD2" s="391"/>
      <c r="CE2" s="391"/>
      <c r="CF2" s="391"/>
      <c r="CG2" s="391"/>
      <c r="CH2" s="391"/>
      <c r="CI2" s="391"/>
      <c r="CJ2" s="391"/>
      <c r="CK2" s="391"/>
      <c r="CL2" s="391"/>
      <c r="CM2" s="391"/>
      <c r="CN2" s="391"/>
      <c r="CO2" s="391"/>
      <c r="CP2" s="391"/>
      <c r="CQ2" s="391"/>
      <c r="CR2" s="391"/>
      <c r="CS2" s="391"/>
      <c r="CT2" s="391"/>
      <c r="CU2" s="391"/>
      <c r="CV2" s="391"/>
      <c r="CW2" s="391"/>
      <c r="CX2" s="391"/>
      <c r="CY2" s="391"/>
      <c r="CZ2" s="391"/>
      <c r="DA2" s="391"/>
      <c r="DB2" s="391"/>
      <c r="DC2" s="391"/>
      <c r="DD2" s="391"/>
      <c r="DE2" s="391"/>
      <c r="DF2" s="391"/>
      <c r="DG2" s="391"/>
      <c r="DH2" s="391"/>
      <c r="DI2" s="391"/>
      <c r="DJ2" s="391"/>
      <c r="DK2" s="391"/>
      <c r="DL2" s="391"/>
      <c r="DM2" s="391"/>
      <c r="DN2" s="391"/>
      <c r="DO2" s="391"/>
      <c r="DP2" s="391"/>
      <c r="DQ2" s="391"/>
      <c r="DR2" s="391"/>
      <c r="DS2" s="391"/>
      <c r="DT2" s="391"/>
      <c r="DU2" s="391"/>
      <c r="DV2" s="391"/>
      <c r="DW2" s="391"/>
      <c r="DX2" s="391"/>
      <c r="DY2" s="391"/>
      <c r="DZ2" s="391"/>
      <c r="EA2" s="391"/>
      <c r="EB2" s="391"/>
      <c r="EC2" s="391"/>
      <c r="ED2" s="391"/>
      <c r="EE2" s="391"/>
      <c r="EF2" s="391"/>
      <c r="EG2" s="391"/>
      <c r="EH2" s="391"/>
      <c r="EI2" s="391"/>
      <c r="EJ2" s="391"/>
      <c r="EK2" s="391"/>
      <c r="EL2" s="391"/>
      <c r="EM2" s="391"/>
      <c r="EN2" s="391"/>
      <c r="EO2" s="391"/>
      <c r="EP2" s="391"/>
      <c r="EQ2" s="391"/>
      <c r="ER2" s="391"/>
      <c r="ES2" s="391"/>
      <c r="ET2" s="391"/>
      <c r="EU2" s="391"/>
      <c r="EV2" s="391"/>
      <c r="EW2" s="391"/>
      <c r="EX2" s="391"/>
      <c r="EY2" s="391"/>
      <c r="EZ2" s="391"/>
      <c r="FA2" s="391"/>
      <c r="FB2" s="391"/>
      <c r="FC2" s="391"/>
      <c r="FD2" s="391"/>
      <c r="FE2" s="391"/>
      <c r="FF2" s="391"/>
      <c r="FG2" s="391"/>
      <c r="FH2" s="391"/>
      <c r="FI2" s="391"/>
    </row>
    <row r="3" ht="7.5" customHeight="1"/>
    <row r="4" spans="1:166" ht="12.75" customHeight="1">
      <c r="A4" s="165" t="s">
        <v>44</v>
      </c>
      <c r="B4" s="165"/>
      <c r="C4" s="165"/>
      <c r="D4" s="165"/>
      <c r="E4" s="165"/>
      <c r="F4" s="165"/>
      <c r="G4" s="165"/>
      <c r="H4" s="165"/>
      <c r="I4" s="166"/>
      <c r="J4" s="158" t="s">
        <v>76</v>
      </c>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9"/>
      <c r="CF4" s="164" t="s">
        <v>209</v>
      </c>
      <c r="CG4" s="165"/>
      <c r="CH4" s="165"/>
      <c r="CI4" s="165"/>
      <c r="CJ4" s="165"/>
      <c r="CK4" s="165"/>
      <c r="CL4" s="165"/>
      <c r="CM4" s="166"/>
      <c r="CN4" s="164" t="s">
        <v>210</v>
      </c>
      <c r="CO4" s="165"/>
      <c r="CP4" s="165"/>
      <c r="CQ4" s="165"/>
      <c r="CR4" s="165"/>
      <c r="CS4" s="165"/>
      <c r="CT4" s="165"/>
      <c r="CU4" s="166"/>
      <c r="CV4" s="164" t="s">
        <v>16</v>
      </c>
      <c r="CW4" s="165"/>
      <c r="CX4" s="165"/>
      <c r="CY4" s="165"/>
      <c r="CZ4" s="165"/>
      <c r="DA4" s="165"/>
      <c r="DB4" s="165"/>
      <c r="DC4" s="165"/>
      <c r="DD4" s="165"/>
      <c r="DE4" s="165"/>
      <c r="DF4" s="165"/>
      <c r="DG4" s="166"/>
      <c r="DH4" s="164" t="s">
        <v>17</v>
      </c>
      <c r="DI4" s="165"/>
      <c r="DJ4" s="165"/>
      <c r="DK4" s="165"/>
      <c r="DL4" s="165"/>
      <c r="DM4" s="165"/>
      <c r="DN4" s="165"/>
      <c r="DO4" s="165"/>
      <c r="DP4" s="165"/>
      <c r="DQ4" s="165"/>
      <c r="DR4" s="166"/>
      <c r="DS4" s="173" t="s">
        <v>84</v>
      </c>
      <c r="DT4" s="174"/>
      <c r="DU4" s="174"/>
      <c r="DV4" s="174"/>
      <c r="DW4" s="174"/>
      <c r="DX4" s="174"/>
      <c r="DY4" s="174"/>
      <c r="DZ4" s="174"/>
      <c r="EA4" s="174"/>
      <c r="EB4" s="174"/>
      <c r="EC4" s="174"/>
      <c r="ED4" s="174"/>
      <c r="EE4" s="174"/>
      <c r="EF4" s="174"/>
      <c r="EG4" s="174"/>
      <c r="EH4" s="174"/>
      <c r="EI4" s="174"/>
      <c r="EJ4" s="174"/>
      <c r="EK4" s="174"/>
      <c r="EL4" s="174"/>
      <c r="EM4" s="174"/>
      <c r="EN4" s="174"/>
      <c r="EO4" s="174"/>
      <c r="EP4" s="174"/>
      <c r="EQ4" s="174"/>
      <c r="ER4" s="174"/>
      <c r="ES4" s="174"/>
      <c r="ET4" s="174"/>
      <c r="EU4" s="174"/>
      <c r="EV4" s="174"/>
      <c r="EW4" s="174"/>
      <c r="EX4" s="174"/>
      <c r="EY4" s="174"/>
      <c r="EZ4" s="174"/>
      <c r="FA4" s="174"/>
      <c r="FB4" s="174"/>
      <c r="FC4" s="174"/>
      <c r="FD4" s="174"/>
      <c r="FE4" s="174"/>
      <c r="FF4" s="174"/>
      <c r="FG4" s="174"/>
      <c r="FH4" s="174"/>
      <c r="FI4" s="174"/>
      <c r="FJ4" s="174"/>
    </row>
    <row r="5" spans="1:166" ht="11.25" customHeight="1">
      <c r="A5" s="168"/>
      <c r="B5" s="168"/>
      <c r="C5" s="168"/>
      <c r="D5" s="168"/>
      <c r="E5" s="168"/>
      <c r="F5" s="168"/>
      <c r="G5" s="168"/>
      <c r="H5" s="168"/>
      <c r="I5" s="169"/>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1"/>
      <c r="CF5" s="167"/>
      <c r="CG5" s="168"/>
      <c r="CH5" s="168"/>
      <c r="CI5" s="168"/>
      <c r="CJ5" s="168"/>
      <c r="CK5" s="168"/>
      <c r="CL5" s="168"/>
      <c r="CM5" s="169"/>
      <c r="CN5" s="167"/>
      <c r="CO5" s="168"/>
      <c r="CP5" s="168"/>
      <c r="CQ5" s="168"/>
      <c r="CR5" s="168"/>
      <c r="CS5" s="168"/>
      <c r="CT5" s="168"/>
      <c r="CU5" s="169"/>
      <c r="CV5" s="167"/>
      <c r="CW5" s="168"/>
      <c r="CX5" s="168"/>
      <c r="CY5" s="168"/>
      <c r="CZ5" s="168"/>
      <c r="DA5" s="168"/>
      <c r="DB5" s="168"/>
      <c r="DC5" s="168"/>
      <c r="DD5" s="168"/>
      <c r="DE5" s="168"/>
      <c r="DF5" s="168"/>
      <c r="DG5" s="169"/>
      <c r="DH5" s="167"/>
      <c r="DI5" s="168"/>
      <c r="DJ5" s="168"/>
      <c r="DK5" s="168"/>
      <c r="DL5" s="168"/>
      <c r="DM5" s="168"/>
      <c r="DN5" s="168"/>
      <c r="DO5" s="168"/>
      <c r="DP5" s="168"/>
      <c r="DQ5" s="168"/>
      <c r="DR5" s="169"/>
      <c r="DS5" s="175" t="s">
        <v>78</v>
      </c>
      <c r="DT5" s="176"/>
      <c r="DU5" s="176"/>
      <c r="DV5" s="176"/>
      <c r="DW5" s="176"/>
      <c r="DX5" s="177" t="s">
        <v>366</v>
      </c>
      <c r="DY5" s="177"/>
      <c r="DZ5" s="177"/>
      <c r="EA5" s="178" t="s">
        <v>79</v>
      </c>
      <c r="EB5" s="178"/>
      <c r="EC5" s="179"/>
      <c r="ED5" s="175" t="s">
        <v>78</v>
      </c>
      <c r="EE5" s="176"/>
      <c r="EF5" s="176"/>
      <c r="EG5" s="176"/>
      <c r="EH5" s="176"/>
      <c r="EI5" s="177" t="s">
        <v>367</v>
      </c>
      <c r="EJ5" s="177"/>
      <c r="EK5" s="177"/>
      <c r="EL5" s="178" t="s">
        <v>79</v>
      </c>
      <c r="EM5" s="178"/>
      <c r="EN5" s="179"/>
      <c r="EO5" s="175" t="s">
        <v>78</v>
      </c>
      <c r="EP5" s="176"/>
      <c r="EQ5" s="176"/>
      <c r="ER5" s="176"/>
      <c r="ES5" s="176"/>
      <c r="ET5" s="177" t="s">
        <v>542</v>
      </c>
      <c r="EU5" s="177"/>
      <c r="EV5" s="177"/>
      <c r="EW5" s="178" t="s">
        <v>79</v>
      </c>
      <c r="EX5" s="178"/>
      <c r="EY5" s="179"/>
      <c r="EZ5" s="164" t="s">
        <v>83</v>
      </c>
      <c r="FA5" s="165"/>
      <c r="FB5" s="165"/>
      <c r="FC5" s="165"/>
      <c r="FD5" s="165"/>
      <c r="FE5" s="165"/>
      <c r="FF5" s="165"/>
      <c r="FG5" s="165"/>
      <c r="FH5" s="165"/>
      <c r="FI5" s="165"/>
      <c r="FJ5" s="165"/>
    </row>
    <row r="6" spans="1:166" ht="39" customHeight="1">
      <c r="A6" s="171"/>
      <c r="B6" s="171"/>
      <c r="C6" s="171"/>
      <c r="D6" s="171"/>
      <c r="E6" s="171"/>
      <c r="F6" s="171"/>
      <c r="G6" s="171"/>
      <c r="H6" s="171"/>
      <c r="I6" s="17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3"/>
      <c r="CF6" s="170"/>
      <c r="CG6" s="171"/>
      <c r="CH6" s="171"/>
      <c r="CI6" s="171"/>
      <c r="CJ6" s="171"/>
      <c r="CK6" s="171"/>
      <c r="CL6" s="171"/>
      <c r="CM6" s="172"/>
      <c r="CN6" s="170"/>
      <c r="CO6" s="171"/>
      <c r="CP6" s="171"/>
      <c r="CQ6" s="171"/>
      <c r="CR6" s="171"/>
      <c r="CS6" s="171"/>
      <c r="CT6" s="171"/>
      <c r="CU6" s="172"/>
      <c r="CV6" s="170"/>
      <c r="CW6" s="171"/>
      <c r="CX6" s="171"/>
      <c r="CY6" s="171"/>
      <c r="CZ6" s="171"/>
      <c r="DA6" s="171"/>
      <c r="DB6" s="171"/>
      <c r="DC6" s="171"/>
      <c r="DD6" s="171"/>
      <c r="DE6" s="171"/>
      <c r="DF6" s="171"/>
      <c r="DG6" s="172"/>
      <c r="DH6" s="170"/>
      <c r="DI6" s="171"/>
      <c r="DJ6" s="171"/>
      <c r="DK6" s="171"/>
      <c r="DL6" s="171"/>
      <c r="DM6" s="171"/>
      <c r="DN6" s="171"/>
      <c r="DO6" s="171"/>
      <c r="DP6" s="171"/>
      <c r="DQ6" s="171"/>
      <c r="DR6" s="172"/>
      <c r="DS6" s="183" t="s">
        <v>211</v>
      </c>
      <c r="DT6" s="184"/>
      <c r="DU6" s="184"/>
      <c r="DV6" s="184"/>
      <c r="DW6" s="184"/>
      <c r="DX6" s="184"/>
      <c r="DY6" s="184"/>
      <c r="DZ6" s="184"/>
      <c r="EA6" s="184"/>
      <c r="EB6" s="184"/>
      <c r="EC6" s="185"/>
      <c r="ED6" s="183" t="s">
        <v>212</v>
      </c>
      <c r="EE6" s="184"/>
      <c r="EF6" s="184"/>
      <c r="EG6" s="184"/>
      <c r="EH6" s="184"/>
      <c r="EI6" s="184"/>
      <c r="EJ6" s="184"/>
      <c r="EK6" s="184"/>
      <c r="EL6" s="184"/>
      <c r="EM6" s="184"/>
      <c r="EN6" s="185"/>
      <c r="EO6" s="183" t="s">
        <v>213</v>
      </c>
      <c r="EP6" s="184"/>
      <c r="EQ6" s="184"/>
      <c r="ER6" s="184"/>
      <c r="ES6" s="184"/>
      <c r="ET6" s="184"/>
      <c r="EU6" s="184"/>
      <c r="EV6" s="184"/>
      <c r="EW6" s="184"/>
      <c r="EX6" s="184"/>
      <c r="EY6" s="185"/>
      <c r="EZ6" s="170"/>
      <c r="FA6" s="171"/>
      <c r="FB6" s="171"/>
      <c r="FC6" s="171"/>
      <c r="FD6" s="171"/>
      <c r="FE6" s="171"/>
      <c r="FF6" s="171"/>
      <c r="FG6" s="171"/>
      <c r="FH6" s="171"/>
      <c r="FI6" s="171"/>
      <c r="FJ6" s="171"/>
    </row>
    <row r="7" spans="1:166" s="16" customFormat="1" ht="10.5" thickBot="1">
      <c r="A7" s="180" t="s">
        <v>85</v>
      </c>
      <c r="B7" s="180"/>
      <c r="C7" s="180"/>
      <c r="D7" s="180"/>
      <c r="E7" s="180"/>
      <c r="F7" s="180"/>
      <c r="G7" s="180"/>
      <c r="H7" s="180"/>
      <c r="I7" s="181"/>
      <c r="J7" s="180" t="s">
        <v>86</v>
      </c>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1"/>
      <c r="CF7" s="156" t="s">
        <v>87</v>
      </c>
      <c r="CG7" s="157"/>
      <c r="CH7" s="157"/>
      <c r="CI7" s="157"/>
      <c r="CJ7" s="157"/>
      <c r="CK7" s="157"/>
      <c r="CL7" s="157"/>
      <c r="CM7" s="182"/>
      <c r="CN7" s="156" t="s">
        <v>88</v>
      </c>
      <c r="CO7" s="157"/>
      <c r="CP7" s="157"/>
      <c r="CQ7" s="157"/>
      <c r="CR7" s="157"/>
      <c r="CS7" s="157"/>
      <c r="CT7" s="157"/>
      <c r="CU7" s="182"/>
      <c r="CV7" s="156" t="s">
        <v>89</v>
      </c>
      <c r="CW7" s="157"/>
      <c r="CX7" s="157"/>
      <c r="CY7" s="157"/>
      <c r="CZ7" s="157"/>
      <c r="DA7" s="157"/>
      <c r="DB7" s="157"/>
      <c r="DC7" s="157"/>
      <c r="DD7" s="157"/>
      <c r="DE7" s="157"/>
      <c r="DF7" s="157"/>
      <c r="DG7" s="182"/>
      <c r="DH7" s="358">
        <v>6</v>
      </c>
      <c r="DI7" s="359"/>
      <c r="DJ7" s="359"/>
      <c r="DK7" s="359"/>
      <c r="DL7" s="359"/>
      <c r="DM7" s="359"/>
      <c r="DN7" s="359"/>
      <c r="DO7" s="359"/>
      <c r="DP7" s="359"/>
      <c r="DQ7" s="359"/>
      <c r="DR7" s="360"/>
      <c r="DS7" s="156" t="s">
        <v>91</v>
      </c>
      <c r="DT7" s="157"/>
      <c r="DU7" s="157"/>
      <c r="DV7" s="157"/>
      <c r="DW7" s="157"/>
      <c r="DX7" s="157"/>
      <c r="DY7" s="157"/>
      <c r="DZ7" s="157"/>
      <c r="EA7" s="157"/>
      <c r="EB7" s="157"/>
      <c r="EC7" s="182"/>
      <c r="ED7" s="156" t="s">
        <v>92</v>
      </c>
      <c r="EE7" s="157"/>
      <c r="EF7" s="157"/>
      <c r="EG7" s="157"/>
      <c r="EH7" s="157"/>
      <c r="EI7" s="157"/>
      <c r="EJ7" s="157"/>
      <c r="EK7" s="157"/>
      <c r="EL7" s="157"/>
      <c r="EM7" s="157"/>
      <c r="EN7" s="182"/>
      <c r="EO7" s="156" t="s">
        <v>18</v>
      </c>
      <c r="EP7" s="157"/>
      <c r="EQ7" s="157"/>
      <c r="ER7" s="157"/>
      <c r="ES7" s="157"/>
      <c r="ET7" s="157"/>
      <c r="EU7" s="157"/>
      <c r="EV7" s="157"/>
      <c r="EW7" s="157"/>
      <c r="EX7" s="157"/>
      <c r="EY7" s="182"/>
      <c r="EZ7" s="156" t="s">
        <v>19</v>
      </c>
      <c r="FA7" s="157"/>
      <c r="FB7" s="157"/>
      <c r="FC7" s="157"/>
      <c r="FD7" s="157"/>
      <c r="FE7" s="157"/>
      <c r="FF7" s="157"/>
      <c r="FG7" s="157"/>
      <c r="FH7" s="157"/>
      <c r="FI7" s="157"/>
      <c r="FJ7" s="157"/>
    </row>
    <row r="8" spans="1:166" ht="12.75" customHeight="1">
      <c r="A8" s="383">
        <v>1</v>
      </c>
      <c r="B8" s="383"/>
      <c r="C8" s="383"/>
      <c r="D8" s="383"/>
      <c r="E8" s="383"/>
      <c r="F8" s="383"/>
      <c r="G8" s="383"/>
      <c r="H8" s="383"/>
      <c r="I8" s="384"/>
      <c r="J8" s="385" t="s">
        <v>20</v>
      </c>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221"/>
      <c r="BK8" s="221"/>
      <c r="BL8" s="221"/>
      <c r="BM8" s="221"/>
      <c r="BN8" s="221"/>
      <c r="BO8" s="221"/>
      <c r="BP8" s="221"/>
      <c r="BQ8" s="221"/>
      <c r="BR8" s="221"/>
      <c r="BS8" s="221"/>
      <c r="BT8" s="221"/>
      <c r="BU8" s="221"/>
      <c r="BV8" s="221"/>
      <c r="BW8" s="221"/>
      <c r="BX8" s="221"/>
      <c r="BY8" s="221"/>
      <c r="BZ8" s="221"/>
      <c r="CA8" s="221"/>
      <c r="CB8" s="221"/>
      <c r="CC8" s="221"/>
      <c r="CD8" s="221"/>
      <c r="CE8" s="386"/>
      <c r="CF8" s="387" t="s">
        <v>37</v>
      </c>
      <c r="CG8" s="379"/>
      <c r="CH8" s="379"/>
      <c r="CI8" s="379"/>
      <c r="CJ8" s="379"/>
      <c r="CK8" s="379"/>
      <c r="CL8" s="379"/>
      <c r="CM8" s="380"/>
      <c r="CN8" s="388" t="s">
        <v>112</v>
      </c>
      <c r="CO8" s="389"/>
      <c r="CP8" s="389"/>
      <c r="CQ8" s="389"/>
      <c r="CR8" s="389"/>
      <c r="CS8" s="389"/>
      <c r="CT8" s="389"/>
      <c r="CU8" s="390"/>
      <c r="CV8" s="378" t="s">
        <v>112</v>
      </c>
      <c r="CW8" s="379"/>
      <c r="CX8" s="379"/>
      <c r="CY8" s="379"/>
      <c r="CZ8" s="379"/>
      <c r="DA8" s="379"/>
      <c r="DB8" s="379"/>
      <c r="DC8" s="379"/>
      <c r="DD8" s="379"/>
      <c r="DE8" s="379"/>
      <c r="DF8" s="379"/>
      <c r="DG8" s="380"/>
      <c r="DH8" s="364" t="s">
        <v>112</v>
      </c>
      <c r="DI8" s="364"/>
      <c r="DJ8" s="364"/>
      <c r="DK8" s="364"/>
      <c r="DL8" s="364"/>
      <c r="DM8" s="364"/>
      <c r="DN8" s="364"/>
      <c r="DO8" s="364"/>
      <c r="DP8" s="364"/>
      <c r="DQ8" s="364"/>
      <c r="DR8" s="364"/>
      <c r="DS8" s="395">
        <f>DS9+DS10+DS11+DS18</f>
        <v>13644158.179999998</v>
      </c>
      <c r="DT8" s="396"/>
      <c r="DU8" s="396"/>
      <c r="DV8" s="396"/>
      <c r="DW8" s="396"/>
      <c r="DX8" s="396"/>
      <c r="DY8" s="396"/>
      <c r="DZ8" s="396"/>
      <c r="EA8" s="396"/>
      <c r="EB8" s="396"/>
      <c r="EC8" s="397"/>
      <c r="ED8" s="395">
        <f>ED9+ED10+ED11+ED18</f>
        <v>9751438.99</v>
      </c>
      <c r="EE8" s="396"/>
      <c r="EF8" s="396"/>
      <c r="EG8" s="396"/>
      <c r="EH8" s="396"/>
      <c r="EI8" s="396"/>
      <c r="EJ8" s="396"/>
      <c r="EK8" s="396"/>
      <c r="EL8" s="396"/>
      <c r="EM8" s="396"/>
      <c r="EN8" s="397"/>
      <c r="EO8" s="395">
        <f>EO9+EO10+EO11+EO18</f>
        <v>9786470.030000001</v>
      </c>
      <c r="EP8" s="396"/>
      <c r="EQ8" s="396"/>
      <c r="ER8" s="396"/>
      <c r="ES8" s="396"/>
      <c r="ET8" s="396"/>
      <c r="EU8" s="396"/>
      <c r="EV8" s="396"/>
      <c r="EW8" s="396"/>
      <c r="EX8" s="396"/>
      <c r="EY8" s="397"/>
      <c r="EZ8" s="392"/>
      <c r="FA8" s="393"/>
      <c r="FB8" s="393"/>
      <c r="FC8" s="393"/>
      <c r="FD8" s="393"/>
      <c r="FE8" s="393"/>
      <c r="FF8" s="393"/>
      <c r="FG8" s="393"/>
      <c r="FH8" s="393"/>
      <c r="FI8" s="393"/>
      <c r="FJ8" s="394"/>
    </row>
    <row r="9" spans="1:166" ht="93" customHeight="1">
      <c r="A9" s="338" t="s">
        <v>26</v>
      </c>
      <c r="B9" s="338"/>
      <c r="C9" s="338"/>
      <c r="D9" s="338"/>
      <c r="E9" s="338"/>
      <c r="F9" s="338"/>
      <c r="G9" s="338"/>
      <c r="H9" s="338"/>
      <c r="I9" s="339"/>
      <c r="J9" s="377" t="s">
        <v>6</v>
      </c>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57"/>
      <c r="BW9" s="257"/>
      <c r="BX9" s="257"/>
      <c r="BY9" s="257"/>
      <c r="BZ9" s="257"/>
      <c r="CA9" s="257"/>
      <c r="CB9" s="257"/>
      <c r="CC9" s="257"/>
      <c r="CD9" s="257"/>
      <c r="CE9" s="257"/>
      <c r="CF9" s="353" t="s">
        <v>36</v>
      </c>
      <c r="CG9" s="338"/>
      <c r="CH9" s="338"/>
      <c r="CI9" s="338"/>
      <c r="CJ9" s="338"/>
      <c r="CK9" s="338"/>
      <c r="CL9" s="338"/>
      <c r="CM9" s="339"/>
      <c r="CN9" s="354" t="s">
        <v>112</v>
      </c>
      <c r="CO9" s="338"/>
      <c r="CP9" s="338"/>
      <c r="CQ9" s="338"/>
      <c r="CR9" s="338"/>
      <c r="CS9" s="338"/>
      <c r="CT9" s="338"/>
      <c r="CU9" s="339"/>
      <c r="CV9" s="354" t="s">
        <v>112</v>
      </c>
      <c r="CW9" s="338"/>
      <c r="CX9" s="338"/>
      <c r="CY9" s="338"/>
      <c r="CZ9" s="338"/>
      <c r="DA9" s="338"/>
      <c r="DB9" s="338"/>
      <c r="DC9" s="338"/>
      <c r="DD9" s="338"/>
      <c r="DE9" s="338"/>
      <c r="DF9" s="338"/>
      <c r="DG9" s="339"/>
      <c r="DH9" s="191" t="s">
        <v>112</v>
      </c>
      <c r="DI9" s="191"/>
      <c r="DJ9" s="191"/>
      <c r="DK9" s="191"/>
      <c r="DL9" s="191"/>
      <c r="DM9" s="191"/>
      <c r="DN9" s="191"/>
      <c r="DO9" s="191"/>
      <c r="DP9" s="191"/>
      <c r="DQ9" s="191"/>
      <c r="DR9" s="191"/>
      <c r="DS9" s="355"/>
      <c r="DT9" s="356"/>
      <c r="DU9" s="356"/>
      <c r="DV9" s="356"/>
      <c r="DW9" s="356"/>
      <c r="DX9" s="356"/>
      <c r="DY9" s="356"/>
      <c r="DZ9" s="356"/>
      <c r="EA9" s="356"/>
      <c r="EB9" s="356"/>
      <c r="EC9" s="357"/>
      <c r="ED9" s="355"/>
      <c r="EE9" s="356"/>
      <c r="EF9" s="356"/>
      <c r="EG9" s="356"/>
      <c r="EH9" s="356"/>
      <c r="EI9" s="356"/>
      <c r="EJ9" s="356"/>
      <c r="EK9" s="356"/>
      <c r="EL9" s="356"/>
      <c r="EM9" s="356"/>
      <c r="EN9" s="357"/>
      <c r="EO9" s="355"/>
      <c r="EP9" s="356"/>
      <c r="EQ9" s="356"/>
      <c r="ER9" s="356"/>
      <c r="ES9" s="356"/>
      <c r="ET9" s="356"/>
      <c r="EU9" s="356"/>
      <c r="EV9" s="356"/>
      <c r="EW9" s="356"/>
      <c r="EX9" s="356"/>
      <c r="EY9" s="357"/>
      <c r="EZ9" s="349"/>
      <c r="FA9" s="350"/>
      <c r="FB9" s="350"/>
      <c r="FC9" s="350"/>
      <c r="FD9" s="350"/>
      <c r="FE9" s="350"/>
      <c r="FF9" s="350"/>
      <c r="FG9" s="350"/>
      <c r="FH9" s="350"/>
      <c r="FI9" s="350"/>
      <c r="FJ9" s="351"/>
    </row>
    <row r="10" spans="1:166" ht="24" customHeight="1">
      <c r="A10" s="338" t="s">
        <v>27</v>
      </c>
      <c r="B10" s="338"/>
      <c r="C10" s="338"/>
      <c r="D10" s="338"/>
      <c r="E10" s="338"/>
      <c r="F10" s="338"/>
      <c r="G10" s="338"/>
      <c r="H10" s="338"/>
      <c r="I10" s="339"/>
      <c r="J10" s="377" t="s">
        <v>21</v>
      </c>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c r="BW10" s="257"/>
      <c r="BX10" s="257"/>
      <c r="BY10" s="257"/>
      <c r="BZ10" s="257"/>
      <c r="CA10" s="257"/>
      <c r="CB10" s="257"/>
      <c r="CC10" s="257"/>
      <c r="CD10" s="257"/>
      <c r="CE10" s="257"/>
      <c r="CF10" s="353" t="s">
        <v>35</v>
      </c>
      <c r="CG10" s="338"/>
      <c r="CH10" s="338"/>
      <c r="CI10" s="338"/>
      <c r="CJ10" s="338"/>
      <c r="CK10" s="338"/>
      <c r="CL10" s="338"/>
      <c r="CM10" s="339"/>
      <c r="CN10" s="354" t="s">
        <v>112</v>
      </c>
      <c r="CO10" s="338"/>
      <c r="CP10" s="338"/>
      <c r="CQ10" s="338"/>
      <c r="CR10" s="338"/>
      <c r="CS10" s="338"/>
      <c r="CT10" s="338"/>
      <c r="CU10" s="339"/>
      <c r="CV10" s="354" t="s">
        <v>112</v>
      </c>
      <c r="CW10" s="338"/>
      <c r="CX10" s="338"/>
      <c r="CY10" s="338"/>
      <c r="CZ10" s="338"/>
      <c r="DA10" s="338"/>
      <c r="DB10" s="338"/>
      <c r="DC10" s="338"/>
      <c r="DD10" s="338"/>
      <c r="DE10" s="338"/>
      <c r="DF10" s="338"/>
      <c r="DG10" s="339"/>
      <c r="DH10" s="191" t="s">
        <v>112</v>
      </c>
      <c r="DI10" s="191"/>
      <c r="DJ10" s="191"/>
      <c r="DK10" s="191"/>
      <c r="DL10" s="191"/>
      <c r="DM10" s="191"/>
      <c r="DN10" s="191"/>
      <c r="DO10" s="191"/>
      <c r="DP10" s="191"/>
      <c r="DQ10" s="191"/>
      <c r="DR10" s="191"/>
      <c r="DS10" s="355"/>
      <c r="DT10" s="356"/>
      <c r="DU10" s="356"/>
      <c r="DV10" s="356"/>
      <c r="DW10" s="356"/>
      <c r="DX10" s="356"/>
      <c r="DY10" s="356"/>
      <c r="DZ10" s="356"/>
      <c r="EA10" s="356"/>
      <c r="EB10" s="356"/>
      <c r="EC10" s="357"/>
      <c r="ED10" s="355"/>
      <c r="EE10" s="356"/>
      <c r="EF10" s="356"/>
      <c r="EG10" s="356"/>
      <c r="EH10" s="356"/>
      <c r="EI10" s="356"/>
      <c r="EJ10" s="356"/>
      <c r="EK10" s="356"/>
      <c r="EL10" s="356"/>
      <c r="EM10" s="356"/>
      <c r="EN10" s="357"/>
      <c r="EO10" s="355"/>
      <c r="EP10" s="356"/>
      <c r="EQ10" s="356"/>
      <c r="ER10" s="356"/>
      <c r="ES10" s="356"/>
      <c r="ET10" s="356"/>
      <c r="EU10" s="356"/>
      <c r="EV10" s="356"/>
      <c r="EW10" s="356"/>
      <c r="EX10" s="356"/>
      <c r="EY10" s="357"/>
      <c r="EZ10" s="349"/>
      <c r="FA10" s="350"/>
      <c r="FB10" s="350"/>
      <c r="FC10" s="350"/>
      <c r="FD10" s="350"/>
      <c r="FE10" s="350"/>
      <c r="FF10" s="350"/>
      <c r="FG10" s="350"/>
      <c r="FH10" s="350"/>
      <c r="FI10" s="350"/>
      <c r="FJ10" s="351"/>
    </row>
    <row r="11" spans="1:166" ht="24" customHeight="1">
      <c r="A11" s="338" t="s">
        <v>28</v>
      </c>
      <c r="B11" s="338"/>
      <c r="C11" s="338"/>
      <c r="D11" s="338"/>
      <c r="E11" s="338"/>
      <c r="F11" s="338"/>
      <c r="G11" s="338"/>
      <c r="H11" s="338"/>
      <c r="I11" s="339"/>
      <c r="J11" s="377" t="s">
        <v>358</v>
      </c>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c r="BR11" s="257"/>
      <c r="BS11" s="257"/>
      <c r="BT11" s="257"/>
      <c r="BU11" s="257"/>
      <c r="BV11" s="257"/>
      <c r="BW11" s="257"/>
      <c r="BX11" s="257"/>
      <c r="BY11" s="257"/>
      <c r="BZ11" s="257"/>
      <c r="CA11" s="257"/>
      <c r="CB11" s="257"/>
      <c r="CC11" s="257"/>
      <c r="CD11" s="257"/>
      <c r="CE11" s="257"/>
      <c r="CF11" s="353" t="s">
        <v>34</v>
      </c>
      <c r="CG11" s="338"/>
      <c r="CH11" s="338"/>
      <c r="CI11" s="338"/>
      <c r="CJ11" s="338"/>
      <c r="CK11" s="338"/>
      <c r="CL11" s="338"/>
      <c r="CM11" s="339"/>
      <c r="CN11" s="354" t="s">
        <v>112</v>
      </c>
      <c r="CO11" s="338"/>
      <c r="CP11" s="338"/>
      <c r="CQ11" s="338"/>
      <c r="CR11" s="338"/>
      <c r="CS11" s="338"/>
      <c r="CT11" s="338"/>
      <c r="CU11" s="339"/>
      <c r="CV11" s="354" t="s">
        <v>112</v>
      </c>
      <c r="CW11" s="338"/>
      <c r="CX11" s="338"/>
      <c r="CY11" s="338"/>
      <c r="CZ11" s="338"/>
      <c r="DA11" s="338"/>
      <c r="DB11" s="338"/>
      <c r="DC11" s="338"/>
      <c r="DD11" s="338"/>
      <c r="DE11" s="338"/>
      <c r="DF11" s="338"/>
      <c r="DG11" s="339"/>
      <c r="DH11" s="191" t="s">
        <v>112</v>
      </c>
      <c r="DI11" s="191"/>
      <c r="DJ11" s="191"/>
      <c r="DK11" s="191"/>
      <c r="DL11" s="191"/>
      <c r="DM11" s="191"/>
      <c r="DN11" s="191"/>
      <c r="DO11" s="191"/>
      <c r="DP11" s="191"/>
      <c r="DQ11" s="191"/>
      <c r="DR11" s="191"/>
      <c r="DS11" s="355">
        <f>DS12+DS17</f>
        <v>0</v>
      </c>
      <c r="DT11" s="356"/>
      <c r="DU11" s="356"/>
      <c r="DV11" s="356"/>
      <c r="DW11" s="356"/>
      <c r="DX11" s="356"/>
      <c r="DY11" s="356"/>
      <c r="DZ11" s="356"/>
      <c r="EA11" s="356"/>
      <c r="EB11" s="356"/>
      <c r="EC11" s="357"/>
      <c r="ED11" s="355">
        <v>0</v>
      </c>
      <c r="EE11" s="356"/>
      <c r="EF11" s="356"/>
      <c r="EG11" s="356"/>
      <c r="EH11" s="356"/>
      <c r="EI11" s="356"/>
      <c r="EJ11" s="356"/>
      <c r="EK11" s="356"/>
      <c r="EL11" s="356"/>
      <c r="EM11" s="356"/>
      <c r="EN11" s="357"/>
      <c r="EO11" s="355">
        <v>0</v>
      </c>
      <c r="EP11" s="356"/>
      <c r="EQ11" s="356"/>
      <c r="ER11" s="356"/>
      <c r="ES11" s="356"/>
      <c r="ET11" s="356"/>
      <c r="EU11" s="356"/>
      <c r="EV11" s="356"/>
      <c r="EW11" s="356"/>
      <c r="EX11" s="356"/>
      <c r="EY11" s="357"/>
      <c r="EZ11" s="349"/>
      <c r="FA11" s="350"/>
      <c r="FB11" s="350"/>
      <c r="FC11" s="350"/>
      <c r="FD11" s="350"/>
      <c r="FE11" s="350"/>
      <c r="FF11" s="350"/>
      <c r="FG11" s="350"/>
      <c r="FH11" s="350"/>
      <c r="FI11" s="350"/>
      <c r="FJ11" s="351"/>
    </row>
    <row r="12" spans="1:167" ht="24" customHeight="1">
      <c r="A12" s="338" t="s">
        <v>29</v>
      </c>
      <c r="B12" s="338"/>
      <c r="C12" s="338"/>
      <c r="D12" s="338"/>
      <c r="E12" s="338"/>
      <c r="F12" s="338"/>
      <c r="G12" s="338"/>
      <c r="H12" s="338"/>
      <c r="I12" s="339"/>
      <c r="J12" s="352" t="s">
        <v>22</v>
      </c>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252"/>
      <c r="AY12" s="252"/>
      <c r="AZ12" s="252"/>
      <c r="BA12" s="252"/>
      <c r="BB12" s="252"/>
      <c r="BC12" s="252"/>
      <c r="BD12" s="252"/>
      <c r="BE12" s="252"/>
      <c r="BF12" s="252"/>
      <c r="BG12" s="252"/>
      <c r="BH12" s="252"/>
      <c r="BI12" s="252"/>
      <c r="BJ12" s="252"/>
      <c r="BK12" s="252"/>
      <c r="BL12" s="252"/>
      <c r="BM12" s="252"/>
      <c r="BN12" s="252"/>
      <c r="BO12" s="252"/>
      <c r="BP12" s="252"/>
      <c r="BQ12" s="252"/>
      <c r="BR12" s="252"/>
      <c r="BS12" s="252"/>
      <c r="BT12" s="252"/>
      <c r="BU12" s="252"/>
      <c r="BV12" s="252"/>
      <c r="BW12" s="252"/>
      <c r="BX12" s="252"/>
      <c r="BY12" s="252"/>
      <c r="BZ12" s="252"/>
      <c r="CA12" s="252"/>
      <c r="CB12" s="252"/>
      <c r="CC12" s="252"/>
      <c r="CD12" s="252"/>
      <c r="CE12" s="252"/>
      <c r="CF12" s="353" t="s">
        <v>33</v>
      </c>
      <c r="CG12" s="338"/>
      <c r="CH12" s="338"/>
      <c r="CI12" s="338"/>
      <c r="CJ12" s="338"/>
      <c r="CK12" s="338"/>
      <c r="CL12" s="338"/>
      <c r="CM12" s="339"/>
      <c r="CN12" s="354" t="s">
        <v>112</v>
      </c>
      <c r="CO12" s="338"/>
      <c r="CP12" s="338"/>
      <c r="CQ12" s="338"/>
      <c r="CR12" s="338"/>
      <c r="CS12" s="338"/>
      <c r="CT12" s="338"/>
      <c r="CU12" s="339"/>
      <c r="CV12" s="354" t="s">
        <v>112</v>
      </c>
      <c r="CW12" s="338"/>
      <c r="CX12" s="338"/>
      <c r="CY12" s="338"/>
      <c r="CZ12" s="338"/>
      <c r="DA12" s="338"/>
      <c r="DB12" s="338"/>
      <c r="DC12" s="338"/>
      <c r="DD12" s="338"/>
      <c r="DE12" s="338"/>
      <c r="DF12" s="338"/>
      <c r="DG12" s="339"/>
      <c r="DH12" s="191" t="s">
        <v>112</v>
      </c>
      <c r="DI12" s="191"/>
      <c r="DJ12" s="191"/>
      <c r="DK12" s="191"/>
      <c r="DL12" s="191"/>
      <c r="DM12" s="191"/>
      <c r="DN12" s="191"/>
      <c r="DO12" s="191"/>
      <c r="DP12" s="191"/>
      <c r="DQ12" s="191"/>
      <c r="DR12" s="191"/>
      <c r="DS12" s="355"/>
      <c r="DT12" s="356"/>
      <c r="DU12" s="356"/>
      <c r="DV12" s="356"/>
      <c r="DW12" s="356"/>
      <c r="DX12" s="356"/>
      <c r="DY12" s="356"/>
      <c r="DZ12" s="356"/>
      <c r="EA12" s="356"/>
      <c r="EB12" s="356"/>
      <c r="EC12" s="357"/>
      <c r="ED12" s="355"/>
      <c r="EE12" s="356"/>
      <c r="EF12" s="356"/>
      <c r="EG12" s="356"/>
      <c r="EH12" s="356"/>
      <c r="EI12" s="356"/>
      <c r="EJ12" s="356"/>
      <c r="EK12" s="356"/>
      <c r="EL12" s="356"/>
      <c r="EM12" s="356"/>
      <c r="EN12" s="357"/>
      <c r="EO12" s="355"/>
      <c r="EP12" s="356"/>
      <c r="EQ12" s="356"/>
      <c r="ER12" s="356"/>
      <c r="ES12" s="356"/>
      <c r="ET12" s="356"/>
      <c r="EU12" s="356"/>
      <c r="EV12" s="356"/>
      <c r="EW12" s="356"/>
      <c r="EX12" s="356"/>
      <c r="EY12" s="357"/>
      <c r="EZ12" s="349"/>
      <c r="FA12" s="350"/>
      <c r="FB12" s="350"/>
      <c r="FC12" s="350"/>
      <c r="FD12" s="350"/>
      <c r="FE12" s="350"/>
      <c r="FF12" s="350"/>
      <c r="FG12" s="350"/>
      <c r="FH12" s="350"/>
      <c r="FI12" s="350"/>
      <c r="FJ12" s="351"/>
      <c r="FK12" s="13" t="s">
        <v>389</v>
      </c>
    </row>
    <row r="13" spans="1:166" ht="24" customHeight="1">
      <c r="A13" s="338"/>
      <c r="B13" s="338"/>
      <c r="C13" s="338"/>
      <c r="D13" s="338"/>
      <c r="E13" s="338"/>
      <c r="F13" s="338"/>
      <c r="G13" s="338"/>
      <c r="H13" s="338"/>
      <c r="I13" s="339"/>
      <c r="J13" s="361" t="s">
        <v>23</v>
      </c>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362"/>
      <c r="AP13" s="362"/>
      <c r="AQ13" s="362"/>
      <c r="AR13" s="362"/>
      <c r="AS13" s="362"/>
      <c r="AT13" s="362"/>
      <c r="AU13" s="362"/>
      <c r="AV13" s="362"/>
      <c r="AW13" s="362"/>
      <c r="AX13" s="362"/>
      <c r="AY13" s="362"/>
      <c r="AZ13" s="362"/>
      <c r="BA13" s="362"/>
      <c r="BB13" s="362"/>
      <c r="BC13" s="362"/>
      <c r="BD13" s="362"/>
      <c r="BE13" s="362"/>
      <c r="BF13" s="362"/>
      <c r="BG13" s="362"/>
      <c r="BH13" s="362"/>
      <c r="BI13" s="362"/>
      <c r="BJ13" s="362"/>
      <c r="BK13" s="362"/>
      <c r="BL13" s="362"/>
      <c r="BM13" s="362"/>
      <c r="BN13" s="362"/>
      <c r="BO13" s="362"/>
      <c r="BP13" s="362"/>
      <c r="BQ13" s="362"/>
      <c r="BR13" s="362"/>
      <c r="BS13" s="362"/>
      <c r="BT13" s="362"/>
      <c r="BU13" s="362"/>
      <c r="BV13" s="362"/>
      <c r="BW13" s="362"/>
      <c r="BX13" s="362"/>
      <c r="BY13" s="362"/>
      <c r="BZ13" s="362"/>
      <c r="CA13" s="362"/>
      <c r="CB13" s="362"/>
      <c r="CC13" s="362"/>
      <c r="CD13" s="362"/>
      <c r="CE13" s="363"/>
      <c r="CF13" s="353"/>
      <c r="CG13" s="338"/>
      <c r="CH13" s="338"/>
      <c r="CI13" s="338"/>
      <c r="CJ13" s="338"/>
      <c r="CK13" s="338"/>
      <c r="CL13" s="338"/>
      <c r="CM13" s="339"/>
      <c r="CN13" s="354"/>
      <c r="CO13" s="338"/>
      <c r="CP13" s="338"/>
      <c r="CQ13" s="338"/>
      <c r="CR13" s="338"/>
      <c r="CS13" s="338"/>
      <c r="CT13" s="338"/>
      <c r="CU13" s="339"/>
      <c r="CV13" s="354"/>
      <c r="CW13" s="338"/>
      <c r="CX13" s="338"/>
      <c r="CY13" s="338"/>
      <c r="CZ13" s="338"/>
      <c r="DA13" s="338"/>
      <c r="DB13" s="338"/>
      <c r="DC13" s="338"/>
      <c r="DD13" s="338"/>
      <c r="DE13" s="338"/>
      <c r="DF13" s="338"/>
      <c r="DG13" s="339"/>
      <c r="DH13" s="190"/>
      <c r="DI13" s="190"/>
      <c r="DJ13" s="190"/>
      <c r="DK13" s="190"/>
      <c r="DL13" s="190"/>
      <c r="DM13" s="190"/>
      <c r="DN13" s="190"/>
      <c r="DO13" s="190"/>
      <c r="DP13" s="190"/>
      <c r="DQ13" s="190"/>
      <c r="DR13" s="190"/>
      <c r="DS13" s="355"/>
      <c r="DT13" s="356"/>
      <c r="DU13" s="356"/>
      <c r="DV13" s="356"/>
      <c r="DW13" s="356"/>
      <c r="DX13" s="356"/>
      <c r="DY13" s="356"/>
      <c r="DZ13" s="356"/>
      <c r="EA13" s="356"/>
      <c r="EB13" s="356"/>
      <c r="EC13" s="357"/>
      <c r="ED13" s="355"/>
      <c r="EE13" s="356"/>
      <c r="EF13" s="356"/>
      <c r="EG13" s="356"/>
      <c r="EH13" s="356"/>
      <c r="EI13" s="356"/>
      <c r="EJ13" s="356"/>
      <c r="EK13" s="356"/>
      <c r="EL13" s="356"/>
      <c r="EM13" s="356"/>
      <c r="EN13" s="357"/>
      <c r="EO13" s="355"/>
      <c r="EP13" s="356"/>
      <c r="EQ13" s="356"/>
      <c r="ER13" s="356"/>
      <c r="ES13" s="356"/>
      <c r="ET13" s="356"/>
      <c r="EU13" s="356"/>
      <c r="EV13" s="356"/>
      <c r="EW13" s="356"/>
      <c r="EX13" s="356"/>
      <c r="EY13" s="357"/>
      <c r="EZ13" s="349"/>
      <c r="FA13" s="350"/>
      <c r="FB13" s="350"/>
      <c r="FC13" s="350"/>
      <c r="FD13" s="350"/>
      <c r="FE13" s="350"/>
      <c r="FF13" s="350"/>
      <c r="FG13" s="350"/>
      <c r="FH13" s="350"/>
      <c r="FI13" s="350"/>
      <c r="FJ13" s="351"/>
    </row>
    <row r="14" spans="1:166" ht="12.75" customHeight="1">
      <c r="A14" s="338"/>
      <c r="B14" s="338"/>
      <c r="C14" s="338"/>
      <c r="D14" s="338"/>
      <c r="E14" s="338"/>
      <c r="F14" s="338"/>
      <c r="G14" s="338"/>
      <c r="H14" s="338"/>
      <c r="I14" s="339"/>
      <c r="J14" s="346"/>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49"/>
      <c r="BL14" s="249"/>
      <c r="BM14" s="249"/>
      <c r="BN14" s="249"/>
      <c r="BO14" s="249"/>
      <c r="BP14" s="249"/>
      <c r="BQ14" s="249"/>
      <c r="BR14" s="249"/>
      <c r="BS14" s="249"/>
      <c r="BT14" s="249"/>
      <c r="BU14" s="249"/>
      <c r="BV14" s="249"/>
      <c r="BW14" s="249"/>
      <c r="BX14" s="249"/>
      <c r="BY14" s="249"/>
      <c r="BZ14" s="249"/>
      <c r="CA14" s="249"/>
      <c r="CB14" s="249"/>
      <c r="CC14" s="249"/>
      <c r="CD14" s="249"/>
      <c r="CE14" s="249"/>
      <c r="CF14" s="353"/>
      <c r="CG14" s="338"/>
      <c r="CH14" s="338"/>
      <c r="CI14" s="338"/>
      <c r="CJ14" s="338"/>
      <c r="CK14" s="338"/>
      <c r="CL14" s="338"/>
      <c r="CM14" s="339"/>
      <c r="CN14" s="354"/>
      <c r="CO14" s="338"/>
      <c r="CP14" s="338"/>
      <c r="CQ14" s="338"/>
      <c r="CR14" s="338"/>
      <c r="CS14" s="338"/>
      <c r="CT14" s="338"/>
      <c r="CU14" s="339"/>
      <c r="CV14" s="354"/>
      <c r="CW14" s="338"/>
      <c r="CX14" s="338"/>
      <c r="CY14" s="338"/>
      <c r="CZ14" s="338"/>
      <c r="DA14" s="338"/>
      <c r="DB14" s="338"/>
      <c r="DC14" s="338"/>
      <c r="DD14" s="338"/>
      <c r="DE14" s="338"/>
      <c r="DF14" s="338"/>
      <c r="DG14" s="339"/>
      <c r="DH14" s="190"/>
      <c r="DI14" s="190"/>
      <c r="DJ14" s="190"/>
      <c r="DK14" s="190"/>
      <c r="DL14" s="190"/>
      <c r="DM14" s="190"/>
      <c r="DN14" s="190"/>
      <c r="DO14" s="190"/>
      <c r="DP14" s="190"/>
      <c r="DQ14" s="190"/>
      <c r="DR14" s="190"/>
      <c r="DS14" s="355"/>
      <c r="DT14" s="356"/>
      <c r="DU14" s="356"/>
      <c r="DV14" s="356"/>
      <c r="DW14" s="356"/>
      <c r="DX14" s="356"/>
      <c r="DY14" s="356"/>
      <c r="DZ14" s="356"/>
      <c r="EA14" s="356"/>
      <c r="EB14" s="356"/>
      <c r="EC14" s="357"/>
      <c r="ED14" s="355"/>
      <c r="EE14" s="356"/>
      <c r="EF14" s="356"/>
      <c r="EG14" s="356"/>
      <c r="EH14" s="356"/>
      <c r="EI14" s="356"/>
      <c r="EJ14" s="356"/>
      <c r="EK14" s="356"/>
      <c r="EL14" s="356"/>
      <c r="EM14" s="356"/>
      <c r="EN14" s="357"/>
      <c r="EO14" s="355"/>
      <c r="EP14" s="356"/>
      <c r="EQ14" s="356"/>
      <c r="ER14" s="356"/>
      <c r="ES14" s="356"/>
      <c r="ET14" s="356"/>
      <c r="EU14" s="356"/>
      <c r="EV14" s="356"/>
      <c r="EW14" s="356"/>
      <c r="EX14" s="356"/>
      <c r="EY14" s="357"/>
      <c r="EZ14" s="349"/>
      <c r="FA14" s="350"/>
      <c r="FB14" s="350"/>
      <c r="FC14" s="350"/>
      <c r="FD14" s="350"/>
      <c r="FE14" s="350"/>
      <c r="FF14" s="350"/>
      <c r="FG14" s="350"/>
      <c r="FH14" s="350"/>
      <c r="FI14" s="350"/>
      <c r="FJ14" s="351"/>
    </row>
    <row r="15" spans="1:166" ht="24" customHeight="1">
      <c r="A15" s="338"/>
      <c r="B15" s="338"/>
      <c r="C15" s="338"/>
      <c r="D15" s="338"/>
      <c r="E15" s="338"/>
      <c r="F15" s="338"/>
      <c r="G15" s="338"/>
      <c r="H15" s="338"/>
      <c r="I15" s="339"/>
      <c r="J15" s="361" t="s">
        <v>24</v>
      </c>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362"/>
      <c r="AR15" s="362"/>
      <c r="AS15" s="362"/>
      <c r="AT15" s="362"/>
      <c r="AU15" s="362"/>
      <c r="AV15" s="362"/>
      <c r="AW15" s="362"/>
      <c r="AX15" s="362"/>
      <c r="AY15" s="362"/>
      <c r="AZ15" s="362"/>
      <c r="BA15" s="362"/>
      <c r="BB15" s="362"/>
      <c r="BC15" s="362"/>
      <c r="BD15" s="362"/>
      <c r="BE15" s="362"/>
      <c r="BF15" s="362"/>
      <c r="BG15" s="362"/>
      <c r="BH15" s="362"/>
      <c r="BI15" s="362"/>
      <c r="BJ15" s="362"/>
      <c r="BK15" s="362"/>
      <c r="BL15" s="362"/>
      <c r="BM15" s="362"/>
      <c r="BN15" s="362"/>
      <c r="BO15" s="362"/>
      <c r="BP15" s="362"/>
      <c r="BQ15" s="362"/>
      <c r="BR15" s="362"/>
      <c r="BS15" s="362"/>
      <c r="BT15" s="362"/>
      <c r="BU15" s="362"/>
      <c r="BV15" s="362"/>
      <c r="BW15" s="362"/>
      <c r="BX15" s="362"/>
      <c r="BY15" s="362"/>
      <c r="BZ15" s="362"/>
      <c r="CA15" s="362"/>
      <c r="CB15" s="362"/>
      <c r="CC15" s="362"/>
      <c r="CD15" s="362"/>
      <c r="CE15" s="363"/>
      <c r="CF15" s="353"/>
      <c r="CG15" s="338"/>
      <c r="CH15" s="338"/>
      <c r="CI15" s="338"/>
      <c r="CJ15" s="338"/>
      <c r="CK15" s="338"/>
      <c r="CL15" s="338"/>
      <c r="CM15" s="339"/>
      <c r="CN15" s="354"/>
      <c r="CO15" s="338"/>
      <c r="CP15" s="338"/>
      <c r="CQ15" s="338"/>
      <c r="CR15" s="338"/>
      <c r="CS15" s="338"/>
      <c r="CT15" s="338"/>
      <c r="CU15" s="339"/>
      <c r="CV15" s="354"/>
      <c r="CW15" s="338"/>
      <c r="CX15" s="338"/>
      <c r="CY15" s="338"/>
      <c r="CZ15" s="338"/>
      <c r="DA15" s="338"/>
      <c r="DB15" s="338"/>
      <c r="DC15" s="338"/>
      <c r="DD15" s="338"/>
      <c r="DE15" s="338"/>
      <c r="DF15" s="338"/>
      <c r="DG15" s="339"/>
      <c r="DH15" s="190"/>
      <c r="DI15" s="190"/>
      <c r="DJ15" s="190"/>
      <c r="DK15" s="190"/>
      <c r="DL15" s="190"/>
      <c r="DM15" s="190"/>
      <c r="DN15" s="190"/>
      <c r="DO15" s="190"/>
      <c r="DP15" s="190"/>
      <c r="DQ15" s="190"/>
      <c r="DR15" s="190"/>
      <c r="DS15" s="355"/>
      <c r="DT15" s="356"/>
      <c r="DU15" s="356"/>
      <c r="DV15" s="356"/>
      <c r="DW15" s="356"/>
      <c r="DX15" s="356"/>
      <c r="DY15" s="356"/>
      <c r="DZ15" s="356"/>
      <c r="EA15" s="356"/>
      <c r="EB15" s="356"/>
      <c r="EC15" s="357"/>
      <c r="ED15" s="355"/>
      <c r="EE15" s="356"/>
      <c r="EF15" s="356"/>
      <c r="EG15" s="356"/>
      <c r="EH15" s="356"/>
      <c r="EI15" s="356"/>
      <c r="EJ15" s="356"/>
      <c r="EK15" s="356"/>
      <c r="EL15" s="356"/>
      <c r="EM15" s="356"/>
      <c r="EN15" s="357"/>
      <c r="EO15" s="355"/>
      <c r="EP15" s="356"/>
      <c r="EQ15" s="356"/>
      <c r="ER15" s="356"/>
      <c r="ES15" s="356"/>
      <c r="ET15" s="356"/>
      <c r="EU15" s="356"/>
      <c r="EV15" s="356"/>
      <c r="EW15" s="356"/>
      <c r="EX15" s="356"/>
      <c r="EY15" s="357"/>
      <c r="EZ15" s="349"/>
      <c r="FA15" s="350"/>
      <c r="FB15" s="350"/>
      <c r="FC15" s="350"/>
      <c r="FD15" s="350"/>
      <c r="FE15" s="350"/>
      <c r="FF15" s="350"/>
      <c r="FG15" s="350"/>
      <c r="FH15" s="350"/>
      <c r="FI15" s="350"/>
      <c r="FJ15" s="351"/>
    </row>
    <row r="16" spans="1:166" ht="12.75" customHeight="1">
      <c r="A16" s="338"/>
      <c r="B16" s="338"/>
      <c r="C16" s="338"/>
      <c r="D16" s="338"/>
      <c r="E16" s="338"/>
      <c r="F16" s="338"/>
      <c r="G16" s="338"/>
      <c r="H16" s="338"/>
      <c r="I16" s="339"/>
      <c r="J16" s="346"/>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49"/>
      <c r="BT16" s="249"/>
      <c r="BU16" s="249"/>
      <c r="BV16" s="249"/>
      <c r="BW16" s="249"/>
      <c r="BX16" s="249"/>
      <c r="BY16" s="249"/>
      <c r="BZ16" s="249"/>
      <c r="CA16" s="249"/>
      <c r="CB16" s="249"/>
      <c r="CC16" s="249"/>
      <c r="CD16" s="249"/>
      <c r="CE16" s="249"/>
      <c r="CF16" s="353"/>
      <c r="CG16" s="338"/>
      <c r="CH16" s="338"/>
      <c r="CI16" s="338"/>
      <c r="CJ16" s="338"/>
      <c r="CK16" s="338"/>
      <c r="CL16" s="338"/>
      <c r="CM16" s="339"/>
      <c r="CN16" s="354"/>
      <c r="CO16" s="338"/>
      <c r="CP16" s="338"/>
      <c r="CQ16" s="338"/>
      <c r="CR16" s="338"/>
      <c r="CS16" s="338"/>
      <c r="CT16" s="338"/>
      <c r="CU16" s="339"/>
      <c r="CV16" s="354"/>
      <c r="CW16" s="338"/>
      <c r="CX16" s="338"/>
      <c r="CY16" s="338"/>
      <c r="CZ16" s="338"/>
      <c r="DA16" s="338"/>
      <c r="DB16" s="338"/>
      <c r="DC16" s="338"/>
      <c r="DD16" s="338"/>
      <c r="DE16" s="338"/>
      <c r="DF16" s="338"/>
      <c r="DG16" s="339"/>
      <c r="DH16" s="190"/>
      <c r="DI16" s="190"/>
      <c r="DJ16" s="190"/>
      <c r="DK16" s="190"/>
      <c r="DL16" s="190"/>
      <c r="DM16" s="190"/>
      <c r="DN16" s="190"/>
      <c r="DO16" s="190"/>
      <c r="DP16" s="190"/>
      <c r="DQ16" s="190"/>
      <c r="DR16" s="190"/>
      <c r="DS16" s="355"/>
      <c r="DT16" s="356"/>
      <c r="DU16" s="356"/>
      <c r="DV16" s="356"/>
      <c r="DW16" s="356"/>
      <c r="DX16" s="356"/>
      <c r="DY16" s="356"/>
      <c r="DZ16" s="356"/>
      <c r="EA16" s="356"/>
      <c r="EB16" s="356"/>
      <c r="EC16" s="357"/>
      <c r="ED16" s="355"/>
      <c r="EE16" s="356"/>
      <c r="EF16" s="356"/>
      <c r="EG16" s="356"/>
      <c r="EH16" s="356"/>
      <c r="EI16" s="356"/>
      <c r="EJ16" s="356"/>
      <c r="EK16" s="356"/>
      <c r="EL16" s="356"/>
      <c r="EM16" s="356"/>
      <c r="EN16" s="357"/>
      <c r="EO16" s="355"/>
      <c r="EP16" s="356"/>
      <c r="EQ16" s="356"/>
      <c r="ER16" s="356"/>
      <c r="ES16" s="356"/>
      <c r="ET16" s="356"/>
      <c r="EU16" s="356"/>
      <c r="EV16" s="356"/>
      <c r="EW16" s="356"/>
      <c r="EX16" s="356"/>
      <c r="EY16" s="357"/>
      <c r="EZ16" s="349"/>
      <c r="FA16" s="350"/>
      <c r="FB16" s="350"/>
      <c r="FC16" s="350"/>
      <c r="FD16" s="350"/>
      <c r="FE16" s="350"/>
      <c r="FF16" s="350"/>
      <c r="FG16" s="350"/>
      <c r="FH16" s="350"/>
      <c r="FI16" s="350"/>
      <c r="FJ16" s="351"/>
    </row>
    <row r="17" spans="1:167" ht="12.75" customHeight="1">
      <c r="A17" s="338" t="s">
        <v>25</v>
      </c>
      <c r="B17" s="338"/>
      <c r="C17" s="338"/>
      <c r="D17" s="338"/>
      <c r="E17" s="338"/>
      <c r="F17" s="338"/>
      <c r="G17" s="338"/>
      <c r="H17" s="338"/>
      <c r="I17" s="339"/>
      <c r="J17" s="352" t="s">
        <v>215</v>
      </c>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c r="AW17" s="252"/>
      <c r="AX17" s="252"/>
      <c r="AY17" s="252"/>
      <c r="AZ17" s="252"/>
      <c r="BA17" s="252"/>
      <c r="BB17" s="252"/>
      <c r="BC17" s="252"/>
      <c r="BD17" s="252"/>
      <c r="BE17" s="252"/>
      <c r="BF17" s="252"/>
      <c r="BG17" s="252"/>
      <c r="BH17" s="252"/>
      <c r="BI17" s="252"/>
      <c r="BJ17" s="252"/>
      <c r="BK17" s="252"/>
      <c r="BL17" s="252"/>
      <c r="BM17" s="252"/>
      <c r="BN17" s="252"/>
      <c r="BO17" s="252"/>
      <c r="BP17" s="252"/>
      <c r="BQ17" s="252"/>
      <c r="BR17" s="252"/>
      <c r="BS17" s="252"/>
      <c r="BT17" s="252"/>
      <c r="BU17" s="252"/>
      <c r="BV17" s="252"/>
      <c r="BW17" s="252"/>
      <c r="BX17" s="252"/>
      <c r="BY17" s="252"/>
      <c r="BZ17" s="252"/>
      <c r="CA17" s="252"/>
      <c r="CB17" s="252"/>
      <c r="CC17" s="252"/>
      <c r="CD17" s="252"/>
      <c r="CE17" s="252"/>
      <c r="CF17" s="353" t="s">
        <v>359</v>
      </c>
      <c r="CG17" s="338"/>
      <c r="CH17" s="338"/>
      <c r="CI17" s="338"/>
      <c r="CJ17" s="338"/>
      <c r="CK17" s="338"/>
      <c r="CL17" s="338"/>
      <c r="CM17" s="339"/>
      <c r="CN17" s="354" t="s">
        <v>112</v>
      </c>
      <c r="CO17" s="338"/>
      <c r="CP17" s="338"/>
      <c r="CQ17" s="338"/>
      <c r="CR17" s="338"/>
      <c r="CS17" s="338"/>
      <c r="CT17" s="338"/>
      <c r="CU17" s="339"/>
      <c r="CV17" s="354" t="s">
        <v>112</v>
      </c>
      <c r="CW17" s="338"/>
      <c r="CX17" s="338"/>
      <c r="CY17" s="338"/>
      <c r="CZ17" s="338"/>
      <c r="DA17" s="338"/>
      <c r="DB17" s="338"/>
      <c r="DC17" s="338"/>
      <c r="DD17" s="338"/>
      <c r="DE17" s="338"/>
      <c r="DF17" s="338"/>
      <c r="DG17" s="339"/>
      <c r="DH17" s="191" t="s">
        <v>112</v>
      </c>
      <c r="DI17" s="191"/>
      <c r="DJ17" s="191"/>
      <c r="DK17" s="191"/>
      <c r="DL17" s="191"/>
      <c r="DM17" s="191"/>
      <c r="DN17" s="191"/>
      <c r="DO17" s="191"/>
      <c r="DP17" s="191"/>
      <c r="DQ17" s="191"/>
      <c r="DR17" s="191"/>
      <c r="DS17" s="355"/>
      <c r="DT17" s="356"/>
      <c r="DU17" s="356"/>
      <c r="DV17" s="356"/>
      <c r="DW17" s="356"/>
      <c r="DX17" s="356"/>
      <c r="DY17" s="356"/>
      <c r="DZ17" s="356"/>
      <c r="EA17" s="356"/>
      <c r="EB17" s="356"/>
      <c r="EC17" s="357"/>
      <c r="ED17" s="355"/>
      <c r="EE17" s="356"/>
      <c r="EF17" s="356"/>
      <c r="EG17" s="356"/>
      <c r="EH17" s="356"/>
      <c r="EI17" s="356"/>
      <c r="EJ17" s="356"/>
      <c r="EK17" s="356"/>
      <c r="EL17" s="356"/>
      <c r="EM17" s="356"/>
      <c r="EN17" s="357"/>
      <c r="EO17" s="355"/>
      <c r="EP17" s="356"/>
      <c r="EQ17" s="356"/>
      <c r="ER17" s="356"/>
      <c r="ES17" s="356"/>
      <c r="ET17" s="356"/>
      <c r="EU17" s="356"/>
      <c r="EV17" s="356"/>
      <c r="EW17" s="356"/>
      <c r="EX17" s="356"/>
      <c r="EY17" s="357"/>
      <c r="EZ17" s="349"/>
      <c r="FA17" s="350"/>
      <c r="FB17" s="350"/>
      <c r="FC17" s="350"/>
      <c r="FD17" s="350"/>
      <c r="FE17" s="350"/>
      <c r="FF17" s="350"/>
      <c r="FG17" s="350"/>
      <c r="FH17" s="350"/>
      <c r="FI17" s="350"/>
      <c r="FJ17" s="351"/>
      <c r="FK17" s="13" t="s">
        <v>388</v>
      </c>
    </row>
    <row r="18" spans="1:166" ht="24" customHeight="1">
      <c r="A18" s="338" t="s">
        <v>30</v>
      </c>
      <c r="B18" s="338"/>
      <c r="C18" s="338"/>
      <c r="D18" s="338"/>
      <c r="E18" s="338"/>
      <c r="F18" s="338"/>
      <c r="G18" s="338"/>
      <c r="H18" s="338"/>
      <c r="I18" s="339"/>
      <c r="J18" s="377" t="s">
        <v>360</v>
      </c>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353" t="s">
        <v>32</v>
      </c>
      <c r="CG18" s="338"/>
      <c r="CH18" s="338"/>
      <c r="CI18" s="338"/>
      <c r="CJ18" s="338"/>
      <c r="CK18" s="338"/>
      <c r="CL18" s="338"/>
      <c r="CM18" s="339"/>
      <c r="CN18" s="354" t="s">
        <v>112</v>
      </c>
      <c r="CO18" s="338"/>
      <c r="CP18" s="338"/>
      <c r="CQ18" s="338"/>
      <c r="CR18" s="338"/>
      <c r="CS18" s="338"/>
      <c r="CT18" s="338"/>
      <c r="CU18" s="339"/>
      <c r="CV18" s="354" t="s">
        <v>112</v>
      </c>
      <c r="CW18" s="338"/>
      <c r="CX18" s="338"/>
      <c r="CY18" s="338"/>
      <c r="CZ18" s="338"/>
      <c r="DA18" s="338"/>
      <c r="DB18" s="338"/>
      <c r="DC18" s="338"/>
      <c r="DD18" s="338"/>
      <c r="DE18" s="338"/>
      <c r="DF18" s="338"/>
      <c r="DG18" s="339"/>
      <c r="DH18" s="191" t="s">
        <v>112</v>
      </c>
      <c r="DI18" s="191"/>
      <c r="DJ18" s="191"/>
      <c r="DK18" s="191"/>
      <c r="DL18" s="191"/>
      <c r="DM18" s="191"/>
      <c r="DN18" s="191"/>
      <c r="DO18" s="191"/>
      <c r="DP18" s="191"/>
      <c r="DQ18" s="191"/>
      <c r="DR18" s="191"/>
      <c r="DS18" s="355">
        <f>DS19+DS27+DS31++DS40+DS43</f>
        <v>13644158.179999998</v>
      </c>
      <c r="DT18" s="356"/>
      <c r="DU18" s="356"/>
      <c r="DV18" s="356"/>
      <c r="DW18" s="356"/>
      <c r="DX18" s="356"/>
      <c r="DY18" s="356"/>
      <c r="DZ18" s="356"/>
      <c r="EA18" s="356"/>
      <c r="EB18" s="356"/>
      <c r="EC18" s="357"/>
      <c r="ED18" s="355">
        <f>ED19+ED27+ED31+ED37+ED40</f>
        <v>9751438.99</v>
      </c>
      <c r="EE18" s="356"/>
      <c r="EF18" s="356"/>
      <c r="EG18" s="356"/>
      <c r="EH18" s="356"/>
      <c r="EI18" s="356"/>
      <c r="EJ18" s="356"/>
      <c r="EK18" s="356"/>
      <c r="EL18" s="356"/>
      <c r="EM18" s="356"/>
      <c r="EN18" s="357"/>
      <c r="EO18" s="355">
        <f>EO19+EO27+EO31+EO37+EO40</f>
        <v>9786470.030000001</v>
      </c>
      <c r="EP18" s="356"/>
      <c r="EQ18" s="356"/>
      <c r="ER18" s="356"/>
      <c r="ES18" s="356"/>
      <c r="ET18" s="356"/>
      <c r="EU18" s="356"/>
      <c r="EV18" s="356"/>
      <c r="EW18" s="356"/>
      <c r="EX18" s="356"/>
      <c r="EY18" s="357"/>
      <c r="EZ18" s="349"/>
      <c r="FA18" s="350"/>
      <c r="FB18" s="350"/>
      <c r="FC18" s="350"/>
      <c r="FD18" s="350"/>
      <c r="FE18" s="350"/>
      <c r="FF18" s="350"/>
      <c r="FG18" s="350"/>
      <c r="FH18" s="350"/>
      <c r="FI18" s="350"/>
      <c r="FJ18" s="351"/>
    </row>
    <row r="19" spans="1:166" ht="34.5" customHeight="1">
      <c r="A19" s="338" t="s">
        <v>38</v>
      </c>
      <c r="B19" s="338"/>
      <c r="C19" s="338"/>
      <c r="D19" s="338"/>
      <c r="E19" s="338"/>
      <c r="F19" s="338"/>
      <c r="G19" s="338"/>
      <c r="H19" s="338"/>
      <c r="I19" s="339"/>
      <c r="J19" s="352" t="s">
        <v>393</v>
      </c>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2"/>
      <c r="BO19" s="252"/>
      <c r="BP19" s="252"/>
      <c r="BQ19" s="252"/>
      <c r="BR19" s="252"/>
      <c r="BS19" s="252"/>
      <c r="BT19" s="252"/>
      <c r="BU19" s="252"/>
      <c r="BV19" s="252"/>
      <c r="BW19" s="252"/>
      <c r="BX19" s="252"/>
      <c r="BY19" s="252"/>
      <c r="BZ19" s="252"/>
      <c r="CA19" s="252"/>
      <c r="CB19" s="252"/>
      <c r="CC19" s="252"/>
      <c r="CD19" s="252"/>
      <c r="CE19" s="252"/>
      <c r="CF19" s="353" t="s">
        <v>31</v>
      </c>
      <c r="CG19" s="338"/>
      <c r="CH19" s="338"/>
      <c r="CI19" s="338"/>
      <c r="CJ19" s="338"/>
      <c r="CK19" s="338"/>
      <c r="CL19" s="338"/>
      <c r="CM19" s="339"/>
      <c r="CN19" s="354" t="s">
        <v>112</v>
      </c>
      <c r="CO19" s="338"/>
      <c r="CP19" s="338"/>
      <c r="CQ19" s="338"/>
      <c r="CR19" s="338"/>
      <c r="CS19" s="338"/>
      <c r="CT19" s="338"/>
      <c r="CU19" s="339"/>
      <c r="CV19" s="354" t="s">
        <v>112</v>
      </c>
      <c r="CW19" s="338"/>
      <c r="CX19" s="338"/>
      <c r="CY19" s="338"/>
      <c r="CZ19" s="338"/>
      <c r="DA19" s="338"/>
      <c r="DB19" s="338"/>
      <c r="DC19" s="338"/>
      <c r="DD19" s="338"/>
      <c r="DE19" s="338"/>
      <c r="DF19" s="338"/>
      <c r="DG19" s="339"/>
      <c r="DH19" s="191" t="s">
        <v>112</v>
      </c>
      <c r="DI19" s="191"/>
      <c r="DJ19" s="191"/>
      <c r="DK19" s="191"/>
      <c r="DL19" s="191"/>
      <c r="DM19" s="191"/>
      <c r="DN19" s="191"/>
      <c r="DO19" s="191"/>
      <c r="DP19" s="191"/>
      <c r="DQ19" s="191"/>
      <c r="DR19" s="191"/>
      <c r="DS19" s="355">
        <f>DS20+DS21</f>
        <v>6995848.34</v>
      </c>
      <c r="DT19" s="356"/>
      <c r="DU19" s="356"/>
      <c r="DV19" s="356"/>
      <c r="DW19" s="356"/>
      <c r="DX19" s="356"/>
      <c r="DY19" s="356"/>
      <c r="DZ19" s="356"/>
      <c r="EA19" s="356"/>
      <c r="EB19" s="356"/>
      <c r="EC19" s="357"/>
      <c r="ED19" s="355">
        <f>ED20+ED21</f>
        <v>5472650.62</v>
      </c>
      <c r="EE19" s="356"/>
      <c r="EF19" s="356"/>
      <c r="EG19" s="356"/>
      <c r="EH19" s="356"/>
      <c r="EI19" s="356"/>
      <c r="EJ19" s="356"/>
      <c r="EK19" s="356"/>
      <c r="EL19" s="356"/>
      <c r="EM19" s="356"/>
      <c r="EN19" s="357"/>
      <c r="EO19" s="355">
        <f>EO20+EO21</f>
        <v>5507681.66</v>
      </c>
      <c r="EP19" s="356"/>
      <c r="EQ19" s="356"/>
      <c r="ER19" s="356"/>
      <c r="ES19" s="356"/>
      <c r="ET19" s="356"/>
      <c r="EU19" s="356"/>
      <c r="EV19" s="356"/>
      <c r="EW19" s="356"/>
      <c r="EX19" s="356"/>
      <c r="EY19" s="357"/>
      <c r="EZ19" s="349"/>
      <c r="FA19" s="350"/>
      <c r="FB19" s="350"/>
      <c r="FC19" s="350"/>
      <c r="FD19" s="350"/>
      <c r="FE19" s="350"/>
      <c r="FF19" s="350"/>
      <c r="FG19" s="350"/>
      <c r="FH19" s="350"/>
      <c r="FI19" s="350"/>
      <c r="FJ19" s="351"/>
    </row>
    <row r="20" spans="1:167" ht="24" customHeight="1">
      <c r="A20" s="338" t="s">
        <v>39</v>
      </c>
      <c r="B20" s="338"/>
      <c r="C20" s="338"/>
      <c r="D20" s="338"/>
      <c r="E20" s="338"/>
      <c r="F20" s="338"/>
      <c r="G20" s="338"/>
      <c r="H20" s="338"/>
      <c r="I20" s="339"/>
      <c r="J20" s="346" t="s">
        <v>214</v>
      </c>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49"/>
      <c r="BI20" s="249"/>
      <c r="BJ20" s="249"/>
      <c r="BK20" s="249"/>
      <c r="BL20" s="249"/>
      <c r="BM20" s="249"/>
      <c r="BN20" s="249"/>
      <c r="BO20" s="249"/>
      <c r="BP20" s="249"/>
      <c r="BQ20" s="249"/>
      <c r="BR20" s="249"/>
      <c r="BS20" s="249"/>
      <c r="BT20" s="249"/>
      <c r="BU20" s="249"/>
      <c r="BV20" s="249"/>
      <c r="BW20" s="249"/>
      <c r="BX20" s="249"/>
      <c r="BY20" s="249"/>
      <c r="BZ20" s="249"/>
      <c r="CA20" s="249"/>
      <c r="CB20" s="249"/>
      <c r="CC20" s="249"/>
      <c r="CD20" s="249"/>
      <c r="CE20" s="249"/>
      <c r="CF20" s="353" t="s">
        <v>40</v>
      </c>
      <c r="CG20" s="338"/>
      <c r="CH20" s="338"/>
      <c r="CI20" s="338"/>
      <c r="CJ20" s="338"/>
      <c r="CK20" s="338"/>
      <c r="CL20" s="338"/>
      <c r="CM20" s="339"/>
      <c r="CN20" s="354" t="s">
        <v>112</v>
      </c>
      <c r="CO20" s="338"/>
      <c r="CP20" s="338"/>
      <c r="CQ20" s="338"/>
      <c r="CR20" s="338"/>
      <c r="CS20" s="338"/>
      <c r="CT20" s="338"/>
      <c r="CU20" s="339"/>
      <c r="CV20" s="354" t="s">
        <v>112</v>
      </c>
      <c r="CW20" s="338"/>
      <c r="CX20" s="338"/>
      <c r="CY20" s="338"/>
      <c r="CZ20" s="338"/>
      <c r="DA20" s="338"/>
      <c r="DB20" s="338"/>
      <c r="DC20" s="338"/>
      <c r="DD20" s="338"/>
      <c r="DE20" s="338"/>
      <c r="DF20" s="338"/>
      <c r="DG20" s="339"/>
      <c r="DH20" s="191" t="s">
        <v>112</v>
      </c>
      <c r="DI20" s="191"/>
      <c r="DJ20" s="191"/>
      <c r="DK20" s="191"/>
      <c r="DL20" s="191"/>
      <c r="DM20" s="191"/>
      <c r="DN20" s="191"/>
      <c r="DO20" s="191"/>
      <c r="DP20" s="191"/>
      <c r="DQ20" s="191"/>
      <c r="DR20" s="191"/>
      <c r="DS20" s="355">
        <f>'обоснование местн'!E194+'обоснование край'!E109</f>
        <v>6995848.34</v>
      </c>
      <c r="DT20" s="356"/>
      <c r="DU20" s="356"/>
      <c r="DV20" s="356"/>
      <c r="DW20" s="356"/>
      <c r="DX20" s="356"/>
      <c r="DY20" s="356"/>
      <c r="DZ20" s="356"/>
      <c r="EA20" s="356"/>
      <c r="EB20" s="356"/>
      <c r="EC20" s="357"/>
      <c r="ED20" s="355">
        <v>5472650.62</v>
      </c>
      <c r="EE20" s="356"/>
      <c r="EF20" s="356"/>
      <c r="EG20" s="356"/>
      <c r="EH20" s="356"/>
      <c r="EI20" s="356"/>
      <c r="EJ20" s="356"/>
      <c r="EK20" s="356"/>
      <c r="EL20" s="356"/>
      <c r="EM20" s="356"/>
      <c r="EN20" s="357"/>
      <c r="EO20" s="355">
        <f>5507681.66</f>
        <v>5507681.66</v>
      </c>
      <c r="EP20" s="356"/>
      <c r="EQ20" s="356"/>
      <c r="ER20" s="356"/>
      <c r="ES20" s="356"/>
      <c r="ET20" s="356"/>
      <c r="EU20" s="356"/>
      <c r="EV20" s="356"/>
      <c r="EW20" s="356"/>
      <c r="EX20" s="356"/>
      <c r="EY20" s="357"/>
      <c r="EZ20" s="349"/>
      <c r="FA20" s="350"/>
      <c r="FB20" s="350"/>
      <c r="FC20" s="350"/>
      <c r="FD20" s="350"/>
      <c r="FE20" s="350"/>
      <c r="FF20" s="350"/>
      <c r="FG20" s="350"/>
      <c r="FH20" s="350"/>
      <c r="FI20" s="350"/>
      <c r="FJ20" s="351"/>
      <c r="FK20" s="13" t="s">
        <v>390</v>
      </c>
    </row>
    <row r="21" spans="1:166" ht="12.75" customHeight="1" thickBot="1">
      <c r="A21" s="338" t="s">
        <v>41</v>
      </c>
      <c r="B21" s="338"/>
      <c r="C21" s="338"/>
      <c r="D21" s="338"/>
      <c r="E21" s="338"/>
      <c r="F21" s="338"/>
      <c r="G21" s="338"/>
      <c r="H21" s="338"/>
      <c r="I21" s="339"/>
      <c r="J21" s="346" t="s">
        <v>42</v>
      </c>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49"/>
      <c r="BA21" s="249"/>
      <c r="BB21" s="249"/>
      <c r="BC21" s="249"/>
      <c r="BD21" s="249"/>
      <c r="BE21" s="249"/>
      <c r="BF21" s="249"/>
      <c r="BG21" s="249"/>
      <c r="BH21" s="249"/>
      <c r="BI21" s="249"/>
      <c r="BJ21" s="249"/>
      <c r="BK21" s="249"/>
      <c r="BL21" s="249"/>
      <c r="BM21" s="249"/>
      <c r="BN21" s="249"/>
      <c r="BO21" s="249"/>
      <c r="BP21" s="249"/>
      <c r="BQ21" s="249"/>
      <c r="BR21" s="249"/>
      <c r="BS21" s="249"/>
      <c r="BT21" s="249"/>
      <c r="BU21" s="249"/>
      <c r="BV21" s="249"/>
      <c r="BW21" s="249"/>
      <c r="BX21" s="249"/>
      <c r="BY21" s="249"/>
      <c r="BZ21" s="249"/>
      <c r="CA21" s="249"/>
      <c r="CB21" s="249"/>
      <c r="CC21" s="249"/>
      <c r="CD21" s="249"/>
      <c r="CE21" s="249"/>
      <c r="CF21" s="204" t="s">
        <v>43</v>
      </c>
      <c r="CG21" s="205"/>
      <c r="CH21" s="205"/>
      <c r="CI21" s="205"/>
      <c r="CJ21" s="205"/>
      <c r="CK21" s="205"/>
      <c r="CL21" s="205"/>
      <c r="CM21" s="382"/>
      <c r="CN21" s="381" t="s">
        <v>112</v>
      </c>
      <c r="CO21" s="205"/>
      <c r="CP21" s="205"/>
      <c r="CQ21" s="205"/>
      <c r="CR21" s="205"/>
      <c r="CS21" s="205"/>
      <c r="CT21" s="205"/>
      <c r="CU21" s="382"/>
      <c r="CV21" s="381" t="s">
        <v>112</v>
      </c>
      <c r="CW21" s="205"/>
      <c r="CX21" s="205"/>
      <c r="CY21" s="205"/>
      <c r="CZ21" s="205"/>
      <c r="DA21" s="205"/>
      <c r="DB21" s="205"/>
      <c r="DC21" s="205"/>
      <c r="DD21" s="205"/>
      <c r="DE21" s="205"/>
      <c r="DF21" s="205"/>
      <c r="DG21" s="382"/>
      <c r="DH21" s="266" t="s">
        <v>112</v>
      </c>
      <c r="DI21" s="266"/>
      <c r="DJ21" s="266"/>
      <c r="DK21" s="266"/>
      <c r="DL21" s="266"/>
      <c r="DM21" s="266"/>
      <c r="DN21" s="266"/>
      <c r="DO21" s="266"/>
      <c r="DP21" s="266"/>
      <c r="DQ21" s="266"/>
      <c r="DR21" s="266"/>
      <c r="DS21" s="398"/>
      <c r="DT21" s="399"/>
      <c r="DU21" s="399"/>
      <c r="DV21" s="399"/>
      <c r="DW21" s="399"/>
      <c r="DX21" s="399"/>
      <c r="DY21" s="399"/>
      <c r="DZ21" s="399"/>
      <c r="EA21" s="399"/>
      <c r="EB21" s="399"/>
      <c r="EC21" s="400"/>
      <c r="ED21" s="398"/>
      <c r="EE21" s="399"/>
      <c r="EF21" s="399"/>
      <c r="EG21" s="399"/>
      <c r="EH21" s="399"/>
      <c r="EI21" s="399"/>
      <c r="EJ21" s="399"/>
      <c r="EK21" s="399"/>
      <c r="EL21" s="399"/>
      <c r="EM21" s="399"/>
      <c r="EN21" s="400"/>
      <c r="EO21" s="398"/>
      <c r="EP21" s="399"/>
      <c r="EQ21" s="399"/>
      <c r="ER21" s="399"/>
      <c r="ES21" s="399"/>
      <c r="ET21" s="399"/>
      <c r="EU21" s="399"/>
      <c r="EV21" s="399"/>
      <c r="EW21" s="399"/>
      <c r="EX21" s="399"/>
      <c r="EY21" s="400"/>
      <c r="EZ21" s="398"/>
      <c r="FA21" s="399"/>
      <c r="FB21" s="399"/>
      <c r="FC21" s="399"/>
      <c r="FD21" s="399"/>
      <c r="FE21" s="399"/>
      <c r="FF21" s="399"/>
      <c r="FG21" s="399"/>
      <c r="FH21" s="399"/>
      <c r="FI21" s="399"/>
      <c r="FJ21" s="401"/>
    </row>
    <row r="22" spans="1:166" ht="12.75" customHeight="1">
      <c r="A22" s="11"/>
      <c r="B22" s="11"/>
      <c r="C22" s="11"/>
      <c r="D22" s="11"/>
      <c r="E22" s="11"/>
      <c r="F22" s="11"/>
      <c r="G22" s="11"/>
      <c r="H22" s="11"/>
      <c r="I22" s="11"/>
      <c r="J22" s="12"/>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row>
    <row r="23" spans="1:166" ht="12.75" customHeight="1">
      <c r="A23" s="165" t="s">
        <v>44</v>
      </c>
      <c r="B23" s="165"/>
      <c r="C23" s="165"/>
      <c r="D23" s="165"/>
      <c r="E23" s="165"/>
      <c r="F23" s="165"/>
      <c r="G23" s="165"/>
      <c r="H23" s="165"/>
      <c r="I23" s="166"/>
      <c r="J23" s="158" t="s">
        <v>76</v>
      </c>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9"/>
      <c r="CF23" s="164" t="s">
        <v>209</v>
      </c>
      <c r="CG23" s="165"/>
      <c r="CH23" s="165"/>
      <c r="CI23" s="165"/>
      <c r="CJ23" s="165"/>
      <c r="CK23" s="165"/>
      <c r="CL23" s="165"/>
      <c r="CM23" s="166"/>
      <c r="CN23" s="164" t="s">
        <v>210</v>
      </c>
      <c r="CO23" s="165"/>
      <c r="CP23" s="165"/>
      <c r="CQ23" s="165"/>
      <c r="CR23" s="165"/>
      <c r="CS23" s="165"/>
      <c r="CT23" s="165"/>
      <c r="CU23" s="166"/>
      <c r="CV23" s="164" t="s">
        <v>16</v>
      </c>
      <c r="CW23" s="165"/>
      <c r="CX23" s="165"/>
      <c r="CY23" s="165"/>
      <c r="CZ23" s="165"/>
      <c r="DA23" s="165"/>
      <c r="DB23" s="165"/>
      <c r="DC23" s="165"/>
      <c r="DD23" s="165"/>
      <c r="DE23" s="165"/>
      <c r="DF23" s="165"/>
      <c r="DG23" s="166"/>
      <c r="DH23" s="164" t="s">
        <v>17</v>
      </c>
      <c r="DI23" s="165"/>
      <c r="DJ23" s="165"/>
      <c r="DK23" s="165"/>
      <c r="DL23" s="165"/>
      <c r="DM23" s="165"/>
      <c r="DN23" s="165"/>
      <c r="DO23" s="165"/>
      <c r="DP23" s="165"/>
      <c r="DQ23" s="165"/>
      <c r="DR23" s="166"/>
      <c r="DS23" s="173" t="s">
        <v>84</v>
      </c>
      <c r="DT23" s="174"/>
      <c r="DU23" s="174"/>
      <c r="DV23" s="174"/>
      <c r="DW23" s="174"/>
      <c r="DX23" s="174"/>
      <c r="DY23" s="174"/>
      <c r="DZ23" s="174"/>
      <c r="EA23" s="174"/>
      <c r="EB23" s="174"/>
      <c r="EC23" s="174"/>
      <c r="ED23" s="174"/>
      <c r="EE23" s="174"/>
      <c r="EF23" s="174"/>
      <c r="EG23" s="174"/>
      <c r="EH23" s="174"/>
      <c r="EI23" s="174"/>
      <c r="EJ23" s="174"/>
      <c r="EK23" s="174"/>
      <c r="EL23" s="174"/>
      <c r="EM23" s="174"/>
      <c r="EN23" s="174"/>
      <c r="EO23" s="174"/>
      <c r="EP23" s="174"/>
      <c r="EQ23" s="174"/>
      <c r="ER23" s="174"/>
      <c r="ES23" s="174"/>
      <c r="ET23" s="174"/>
      <c r="EU23" s="174"/>
      <c r="EV23" s="174"/>
      <c r="EW23" s="174"/>
      <c r="EX23" s="174"/>
      <c r="EY23" s="174"/>
      <c r="EZ23" s="174"/>
      <c r="FA23" s="174"/>
      <c r="FB23" s="174"/>
      <c r="FC23" s="174"/>
      <c r="FD23" s="174"/>
      <c r="FE23" s="174"/>
      <c r="FF23" s="174"/>
      <c r="FG23" s="174"/>
      <c r="FH23" s="174"/>
      <c r="FI23" s="174"/>
      <c r="FJ23" s="174"/>
    </row>
    <row r="24" spans="1:166" ht="11.25" customHeight="1">
      <c r="A24" s="168"/>
      <c r="B24" s="168"/>
      <c r="C24" s="168"/>
      <c r="D24" s="168"/>
      <c r="E24" s="168"/>
      <c r="F24" s="168"/>
      <c r="G24" s="168"/>
      <c r="H24" s="168"/>
      <c r="I24" s="169"/>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1"/>
      <c r="CF24" s="167"/>
      <c r="CG24" s="168"/>
      <c r="CH24" s="168"/>
      <c r="CI24" s="168"/>
      <c r="CJ24" s="168"/>
      <c r="CK24" s="168"/>
      <c r="CL24" s="168"/>
      <c r="CM24" s="169"/>
      <c r="CN24" s="167"/>
      <c r="CO24" s="168"/>
      <c r="CP24" s="168"/>
      <c r="CQ24" s="168"/>
      <c r="CR24" s="168"/>
      <c r="CS24" s="168"/>
      <c r="CT24" s="168"/>
      <c r="CU24" s="169"/>
      <c r="CV24" s="167"/>
      <c r="CW24" s="168"/>
      <c r="CX24" s="168"/>
      <c r="CY24" s="168"/>
      <c r="CZ24" s="168"/>
      <c r="DA24" s="168"/>
      <c r="DB24" s="168"/>
      <c r="DC24" s="168"/>
      <c r="DD24" s="168"/>
      <c r="DE24" s="168"/>
      <c r="DF24" s="168"/>
      <c r="DG24" s="169"/>
      <c r="DH24" s="167"/>
      <c r="DI24" s="168"/>
      <c r="DJ24" s="168"/>
      <c r="DK24" s="168"/>
      <c r="DL24" s="168"/>
      <c r="DM24" s="168"/>
      <c r="DN24" s="168"/>
      <c r="DO24" s="168"/>
      <c r="DP24" s="168"/>
      <c r="DQ24" s="168"/>
      <c r="DR24" s="169"/>
      <c r="DS24" s="175" t="s">
        <v>78</v>
      </c>
      <c r="DT24" s="176"/>
      <c r="DU24" s="176"/>
      <c r="DV24" s="176"/>
      <c r="DW24" s="176"/>
      <c r="DX24" s="177" t="s">
        <v>366</v>
      </c>
      <c r="DY24" s="177"/>
      <c r="DZ24" s="177"/>
      <c r="EA24" s="178" t="s">
        <v>79</v>
      </c>
      <c r="EB24" s="178"/>
      <c r="EC24" s="179"/>
      <c r="ED24" s="175" t="s">
        <v>78</v>
      </c>
      <c r="EE24" s="176"/>
      <c r="EF24" s="176"/>
      <c r="EG24" s="176"/>
      <c r="EH24" s="176"/>
      <c r="EI24" s="177" t="s">
        <v>367</v>
      </c>
      <c r="EJ24" s="177"/>
      <c r="EK24" s="177"/>
      <c r="EL24" s="178" t="s">
        <v>79</v>
      </c>
      <c r="EM24" s="178"/>
      <c r="EN24" s="179"/>
      <c r="EO24" s="175" t="s">
        <v>78</v>
      </c>
      <c r="EP24" s="176"/>
      <c r="EQ24" s="176"/>
      <c r="ER24" s="176"/>
      <c r="ES24" s="176"/>
      <c r="ET24" s="177" t="s">
        <v>542</v>
      </c>
      <c r="EU24" s="177"/>
      <c r="EV24" s="177"/>
      <c r="EW24" s="178" t="s">
        <v>79</v>
      </c>
      <c r="EX24" s="178"/>
      <c r="EY24" s="179"/>
      <c r="EZ24" s="164" t="s">
        <v>83</v>
      </c>
      <c r="FA24" s="165"/>
      <c r="FB24" s="165"/>
      <c r="FC24" s="165"/>
      <c r="FD24" s="165"/>
      <c r="FE24" s="165"/>
      <c r="FF24" s="165"/>
      <c r="FG24" s="165"/>
      <c r="FH24" s="165"/>
      <c r="FI24" s="165"/>
      <c r="FJ24" s="165"/>
    </row>
    <row r="25" spans="1:166" ht="39" customHeight="1">
      <c r="A25" s="171"/>
      <c r="B25" s="171"/>
      <c r="C25" s="171"/>
      <c r="D25" s="171"/>
      <c r="E25" s="171"/>
      <c r="F25" s="171"/>
      <c r="G25" s="171"/>
      <c r="H25" s="171"/>
      <c r="I25" s="17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c r="CD25" s="162"/>
      <c r="CE25" s="163"/>
      <c r="CF25" s="170"/>
      <c r="CG25" s="171"/>
      <c r="CH25" s="171"/>
      <c r="CI25" s="171"/>
      <c r="CJ25" s="171"/>
      <c r="CK25" s="171"/>
      <c r="CL25" s="171"/>
      <c r="CM25" s="172"/>
      <c r="CN25" s="170"/>
      <c r="CO25" s="171"/>
      <c r="CP25" s="171"/>
      <c r="CQ25" s="171"/>
      <c r="CR25" s="171"/>
      <c r="CS25" s="171"/>
      <c r="CT25" s="171"/>
      <c r="CU25" s="172"/>
      <c r="CV25" s="170"/>
      <c r="CW25" s="171"/>
      <c r="CX25" s="171"/>
      <c r="CY25" s="171"/>
      <c r="CZ25" s="171"/>
      <c r="DA25" s="171"/>
      <c r="DB25" s="171"/>
      <c r="DC25" s="171"/>
      <c r="DD25" s="171"/>
      <c r="DE25" s="171"/>
      <c r="DF25" s="171"/>
      <c r="DG25" s="172"/>
      <c r="DH25" s="170"/>
      <c r="DI25" s="171"/>
      <c r="DJ25" s="171"/>
      <c r="DK25" s="171"/>
      <c r="DL25" s="171"/>
      <c r="DM25" s="171"/>
      <c r="DN25" s="171"/>
      <c r="DO25" s="171"/>
      <c r="DP25" s="171"/>
      <c r="DQ25" s="171"/>
      <c r="DR25" s="172"/>
      <c r="DS25" s="183" t="s">
        <v>211</v>
      </c>
      <c r="DT25" s="184"/>
      <c r="DU25" s="184"/>
      <c r="DV25" s="184"/>
      <c r="DW25" s="184"/>
      <c r="DX25" s="184"/>
      <c r="DY25" s="184"/>
      <c r="DZ25" s="184"/>
      <c r="EA25" s="184"/>
      <c r="EB25" s="184"/>
      <c r="EC25" s="185"/>
      <c r="ED25" s="183" t="s">
        <v>212</v>
      </c>
      <c r="EE25" s="184"/>
      <c r="EF25" s="184"/>
      <c r="EG25" s="184"/>
      <c r="EH25" s="184"/>
      <c r="EI25" s="184"/>
      <c r="EJ25" s="184"/>
      <c r="EK25" s="184"/>
      <c r="EL25" s="184"/>
      <c r="EM25" s="184"/>
      <c r="EN25" s="185"/>
      <c r="EO25" s="183" t="s">
        <v>213</v>
      </c>
      <c r="EP25" s="184"/>
      <c r="EQ25" s="184"/>
      <c r="ER25" s="184"/>
      <c r="ES25" s="184"/>
      <c r="ET25" s="184"/>
      <c r="EU25" s="184"/>
      <c r="EV25" s="184"/>
      <c r="EW25" s="184"/>
      <c r="EX25" s="184"/>
      <c r="EY25" s="185"/>
      <c r="EZ25" s="170"/>
      <c r="FA25" s="171"/>
      <c r="FB25" s="171"/>
      <c r="FC25" s="171"/>
      <c r="FD25" s="171"/>
      <c r="FE25" s="171"/>
      <c r="FF25" s="171"/>
      <c r="FG25" s="171"/>
      <c r="FH25" s="171"/>
      <c r="FI25" s="171"/>
      <c r="FJ25" s="171"/>
    </row>
    <row r="26" spans="1:166" s="16" customFormat="1" ht="10.5" thickBot="1">
      <c r="A26" s="180" t="s">
        <v>85</v>
      </c>
      <c r="B26" s="180"/>
      <c r="C26" s="180"/>
      <c r="D26" s="180"/>
      <c r="E26" s="180"/>
      <c r="F26" s="180"/>
      <c r="G26" s="180"/>
      <c r="H26" s="180"/>
      <c r="I26" s="181"/>
      <c r="J26" s="180" t="s">
        <v>86</v>
      </c>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1"/>
      <c r="CF26" s="156" t="s">
        <v>87</v>
      </c>
      <c r="CG26" s="157"/>
      <c r="CH26" s="157"/>
      <c r="CI26" s="157"/>
      <c r="CJ26" s="157"/>
      <c r="CK26" s="157"/>
      <c r="CL26" s="157"/>
      <c r="CM26" s="182"/>
      <c r="CN26" s="156" t="s">
        <v>88</v>
      </c>
      <c r="CO26" s="157"/>
      <c r="CP26" s="157"/>
      <c r="CQ26" s="157"/>
      <c r="CR26" s="157"/>
      <c r="CS26" s="157"/>
      <c r="CT26" s="157"/>
      <c r="CU26" s="182"/>
      <c r="CV26" s="156" t="s">
        <v>89</v>
      </c>
      <c r="CW26" s="157"/>
      <c r="CX26" s="157"/>
      <c r="CY26" s="157"/>
      <c r="CZ26" s="157"/>
      <c r="DA26" s="157"/>
      <c r="DB26" s="157"/>
      <c r="DC26" s="157"/>
      <c r="DD26" s="157"/>
      <c r="DE26" s="157"/>
      <c r="DF26" s="157"/>
      <c r="DG26" s="182"/>
      <c r="DH26" s="358">
        <v>6</v>
      </c>
      <c r="DI26" s="359"/>
      <c r="DJ26" s="359"/>
      <c r="DK26" s="359"/>
      <c r="DL26" s="359"/>
      <c r="DM26" s="359"/>
      <c r="DN26" s="359"/>
      <c r="DO26" s="359"/>
      <c r="DP26" s="359"/>
      <c r="DQ26" s="359"/>
      <c r="DR26" s="360"/>
      <c r="DS26" s="407" t="s">
        <v>91</v>
      </c>
      <c r="DT26" s="408"/>
      <c r="DU26" s="408"/>
      <c r="DV26" s="408"/>
      <c r="DW26" s="408"/>
      <c r="DX26" s="408"/>
      <c r="DY26" s="408"/>
      <c r="DZ26" s="408"/>
      <c r="EA26" s="408"/>
      <c r="EB26" s="408"/>
      <c r="EC26" s="409"/>
      <c r="ED26" s="407" t="s">
        <v>92</v>
      </c>
      <c r="EE26" s="408"/>
      <c r="EF26" s="408"/>
      <c r="EG26" s="408"/>
      <c r="EH26" s="408"/>
      <c r="EI26" s="408"/>
      <c r="EJ26" s="408"/>
      <c r="EK26" s="408"/>
      <c r="EL26" s="408"/>
      <c r="EM26" s="408"/>
      <c r="EN26" s="409"/>
      <c r="EO26" s="407" t="s">
        <v>18</v>
      </c>
      <c r="EP26" s="408"/>
      <c r="EQ26" s="408"/>
      <c r="ER26" s="408"/>
      <c r="ES26" s="408"/>
      <c r="ET26" s="408"/>
      <c r="EU26" s="408"/>
      <c r="EV26" s="408"/>
      <c r="EW26" s="408"/>
      <c r="EX26" s="408"/>
      <c r="EY26" s="409"/>
      <c r="EZ26" s="156" t="s">
        <v>19</v>
      </c>
      <c r="FA26" s="157"/>
      <c r="FB26" s="157"/>
      <c r="FC26" s="157"/>
      <c r="FD26" s="157"/>
      <c r="FE26" s="157"/>
      <c r="FF26" s="157"/>
      <c r="FG26" s="157"/>
      <c r="FH26" s="157"/>
      <c r="FI26" s="157"/>
      <c r="FJ26" s="157"/>
    </row>
    <row r="27" spans="1:166" ht="24" customHeight="1">
      <c r="A27" s="338" t="s">
        <v>45</v>
      </c>
      <c r="B27" s="338"/>
      <c r="C27" s="338"/>
      <c r="D27" s="338"/>
      <c r="E27" s="338"/>
      <c r="F27" s="338"/>
      <c r="G27" s="338"/>
      <c r="H27" s="338"/>
      <c r="I27" s="339"/>
      <c r="J27" s="352" t="s">
        <v>7</v>
      </c>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252"/>
      <c r="BX27" s="252"/>
      <c r="BY27" s="252"/>
      <c r="BZ27" s="252"/>
      <c r="CA27" s="252"/>
      <c r="CB27" s="252"/>
      <c r="CC27" s="252"/>
      <c r="CD27" s="252"/>
      <c r="CE27" s="252"/>
      <c r="CF27" s="193" t="s">
        <v>46</v>
      </c>
      <c r="CG27" s="194"/>
      <c r="CH27" s="194"/>
      <c r="CI27" s="194"/>
      <c r="CJ27" s="194"/>
      <c r="CK27" s="194"/>
      <c r="CL27" s="194"/>
      <c r="CM27" s="194"/>
      <c r="CN27" s="194" t="s">
        <v>112</v>
      </c>
      <c r="CO27" s="194"/>
      <c r="CP27" s="194"/>
      <c r="CQ27" s="194"/>
      <c r="CR27" s="194"/>
      <c r="CS27" s="194"/>
      <c r="CT27" s="194"/>
      <c r="CU27" s="194"/>
      <c r="CV27" s="194" t="s">
        <v>112</v>
      </c>
      <c r="CW27" s="194"/>
      <c r="CX27" s="194"/>
      <c r="CY27" s="194"/>
      <c r="CZ27" s="194"/>
      <c r="DA27" s="194"/>
      <c r="DB27" s="194"/>
      <c r="DC27" s="194"/>
      <c r="DD27" s="194"/>
      <c r="DE27" s="194"/>
      <c r="DF27" s="194"/>
      <c r="DG27" s="194"/>
      <c r="DH27" s="194" t="s">
        <v>112</v>
      </c>
      <c r="DI27" s="194"/>
      <c r="DJ27" s="194"/>
      <c r="DK27" s="194"/>
      <c r="DL27" s="194"/>
      <c r="DM27" s="194"/>
      <c r="DN27" s="194"/>
      <c r="DO27" s="194"/>
      <c r="DP27" s="194"/>
      <c r="DQ27" s="194"/>
      <c r="DR27" s="194"/>
      <c r="DS27" s="233">
        <f>'обоснование иные'!E108-DS31</f>
        <v>2181410</v>
      </c>
      <c r="DT27" s="234"/>
      <c r="DU27" s="234"/>
      <c r="DV27" s="234"/>
      <c r="DW27" s="234"/>
      <c r="DX27" s="234"/>
      <c r="DY27" s="234"/>
      <c r="DZ27" s="234"/>
      <c r="EA27" s="234"/>
      <c r="EB27" s="234"/>
      <c r="EC27" s="235"/>
      <c r="ED27" s="233">
        <f>ED28+ED30</f>
        <v>0</v>
      </c>
      <c r="EE27" s="234"/>
      <c r="EF27" s="234"/>
      <c r="EG27" s="234"/>
      <c r="EH27" s="234"/>
      <c r="EI27" s="234"/>
      <c r="EJ27" s="234"/>
      <c r="EK27" s="234"/>
      <c r="EL27" s="234"/>
      <c r="EM27" s="234"/>
      <c r="EN27" s="235"/>
      <c r="EO27" s="233">
        <f>EO28+EO30</f>
        <v>0</v>
      </c>
      <c r="EP27" s="234"/>
      <c r="EQ27" s="234"/>
      <c r="ER27" s="234"/>
      <c r="ES27" s="234"/>
      <c r="ET27" s="234"/>
      <c r="EU27" s="234"/>
      <c r="EV27" s="234"/>
      <c r="EW27" s="234"/>
      <c r="EX27" s="234"/>
      <c r="EY27" s="235"/>
      <c r="EZ27" s="195"/>
      <c r="FA27" s="195"/>
      <c r="FB27" s="195"/>
      <c r="FC27" s="195"/>
      <c r="FD27" s="195"/>
      <c r="FE27" s="195"/>
      <c r="FF27" s="195"/>
      <c r="FG27" s="195"/>
      <c r="FH27" s="195"/>
      <c r="FI27" s="195"/>
      <c r="FJ27" s="196"/>
    </row>
    <row r="28" spans="1:167" ht="24" customHeight="1">
      <c r="A28" s="338" t="s">
        <v>47</v>
      </c>
      <c r="B28" s="338"/>
      <c r="C28" s="338"/>
      <c r="D28" s="338"/>
      <c r="E28" s="338"/>
      <c r="F28" s="338"/>
      <c r="G28" s="338"/>
      <c r="H28" s="338"/>
      <c r="I28" s="339"/>
      <c r="J28" s="346" t="s">
        <v>214</v>
      </c>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J28" s="249"/>
      <c r="BK28" s="249"/>
      <c r="BL28" s="249"/>
      <c r="BM28" s="249"/>
      <c r="BN28" s="249"/>
      <c r="BO28" s="249"/>
      <c r="BP28" s="249"/>
      <c r="BQ28" s="249"/>
      <c r="BR28" s="249"/>
      <c r="BS28" s="249"/>
      <c r="BT28" s="249"/>
      <c r="BU28" s="249"/>
      <c r="BV28" s="249"/>
      <c r="BW28" s="249"/>
      <c r="BX28" s="249"/>
      <c r="BY28" s="249"/>
      <c r="BZ28" s="249"/>
      <c r="CA28" s="249"/>
      <c r="CB28" s="249"/>
      <c r="CC28" s="249"/>
      <c r="CD28" s="249"/>
      <c r="CE28" s="249"/>
      <c r="CF28" s="189" t="s">
        <v>48</v>
      </c>
      <c r="CG28" s="190"/>
      <c r="CH28" s="190"/>
      <c r="CI28" s="190"/>
      <c r="CJ28" s="190"/>
      <c r="CK28" s="190"/>
      <c r="CL28" s="190"/>
      <c r="CM28" s="190"/>
      <c r="CN28" s="190" t="s">
        <v>112</v>
      </c>
      <c r="CO28" s="190"/>
      <c r="CP28" s="190"/>
      <c r="CQ28" s="190"/>
      <c r="CR28" s="190"/>
      <c r="CS28" s="190"/>
      <c r="CT28" s="190"/>
      <c r="CU28" s="190"/>
      <c r="CV28" s="190" t="s">
        <v>112</v>
      </c>
      <c r="CW28" s="190"/>
      <c r="CX28" s="190"/>
      <c r="CY28" s="190"/>
      <c r="CZ28" s="190"/>
      <c r="DA28" s="190"/>
      <c r="DB28" s="190"/>
      <c r="DC28" s="190"/>
      <c r="DD28" s="190"/>
      <c r="DE28" s="190"/>
      <c r="DF28" s="190"/>
      <c r="DG28" s="190"/>
      <c r="DH28" s="190" t="s">
        <v>112</v>
      </c>
      <c r="DI28" s="190"/>
      <c r="DJ28" s="190"/>
      <c r="DK28" s="190"/>
      <c r="DL28" s="190"/>
      <c r="DM28" s="190"/>
      <c r="DN28" s="190"/>
      <c r="DO28" s="190"/>
      <c r="DP28" s="190"/>
      <c r="DQ28" s="190"/>
      <c r="DR28" s="190"/>
      <c r="DS28" s="233">
        <f>'обоснование иные'!E100+'обоснование иные'!E101+'обоснование иные'!E102+'обоснование иные'!E104+'обоснование иные'!E105+'обоснование иные'!E106+'обоснование иные'!E107</f>
        <v>2181410</v>
      </c>
      <c r="DT28" s="234"/>
      <c r="DU28" s="234"/>
      <c r="DV28" s="234"/>
      <c r="DW28" s="234"/>
      <c r="DX28" s="234"/>
      <c r="DY28" s="234"/>
      <c r="DZ28" s="234"/>
      <c r="EA28" s="234"/>
      <c r="EB28" s="234"/>
      <c r="EC28" s="235"/>
      <c r="ED28" s="191"/>
      <c r="EE28" s="191"/>
      <c r="EF28" s="191"/>
      <c r="EG28" s="191"/>
      <c r="EH28" s="191"/>
      <c r="EI28" s="191"/>
      <c r="EJ28" s="191"/>
      <c r="EK28" s="191"/>
      <c r="EL28" s="191"/>
      <c r="EM28" s="191"/>
      <c r="EN28" s="191"/>
      <c r="EO28" s="191"/>
      <c r="EP28" s="191"/>
      <c r="EQ28" s="191"/>
      <c r="ER28" s="191"/>
      <c r="ES28" s="191"/>
      <c r="ET28" s="191"/>
      <c r="EU28" s="191"/>
      <c r="EV28" s="191"/>
      <c r="EW28" s="191"/>
      <c r="EX28" s="191"/>
      <c r="EY28" s="191"/>
      <c r="EZ28" s="191"/>
      <c r="FA28" s="191"/>
      <c r="FB28" s="191"/>
      <c r="FC28" s="191"/>
      <c r="FD28" s="191"/>
      <c r="FE28" s="191"/>
      <c r="FF28" s="191"/>
      <c r="FG28" s="191"/>
      <c r="FH28" s="191"/>
      <c r="FI28" s="191"/>
      <c r="FJ28" s="192"/>
      <c r="FK28" s="13" t="s">
        <v>392</v>
      </c>
    </row>
    <row r="29" spans="1:166" ht="24" customHeight="1">
      <c r="A29" s="338"/>
      <c r="B29" s="338"/>
      <c r="C29" s="338"/>
      <c r="D29" s="338"/>
      <c r="E29" s="338"/>
      <c r="F29" s="338"/>
      <c r="G29" s="338"/>
      <c r="H29" s="338"/>
      <c r="I29" s="339"/>
      <c r="J29" s="375" t="s">
        <v>23</v>
      </c>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6"/>
      <c r="AV29" s="376"/>
      <c r="AW29" s="376"/>
      <c r="AX29" s="376"/>
      <c r="AY29" s="376"/>
      <c r="AZ29" s="376"/>
      <c r="BA29" s="376"/>
      <c r="BB29" s="376"/>
      <c r="BC29" s="376"/>
      <c r="BD29" s="376"/>
      <c r="BE29" s="376"/>
      <c r="BF29" s="376"/>
      <c r="BG29" s="376"/>
      <c r="BH29" s="376"/>
      <c r="BI29" s="376"/>
      <c r="BJ29" s="376"/>
      <c r="BK29" s="376"/>
      <c r="BL29" s="376"/>
      <c r="BM29" s="376"/>
      <c r="BN29" s="376"/>
      <c r="BO29" s="376"/>
      <c r="BP29" s="376"/>
      <c r="BQ29" s="376"/>
      <c r="BR29" s="376"/>
      <c r="BS29" s="376"/>
      <c r="BT29" s="376"/>
      <c r="BU29" s="376"/>
      <c r="BV29" s="376"/>
      <c r="BW29" s="376"/>
      <c r="BX29" s="376"/>
      <c r="BY29" s="376"/>
      <c r="BZ29" s="376"/>
      <c r="CA29" s="376"/>
      <c r="CB29" s="376"/>
      <c r="CC29" s="376"/>
      <c r="CD29" s="376"/>
      <c r="CE29" s="376"/>
      <c r="CF29" s="189"/>
      <c r="CG29" s="190"/>
      <c r="CH29" s="190"/>
      <c r="CI29" s="190"/>
      <c r="CJ29" s="190"/>
      <c r="CK29" s="190"/>
      <c r="CL29" s="190"/>
      <c r="CM29" s="190"/>
      <c r="CN29" s="190" t="s">
        <v>112</v>
      </c>
      <c r="CO29" s="190"/>
      <c r="CP29" s="190"/>
      <c r="CQ29" s="190"/>
      <c r="CR29" s="190"/>
      <c r="CS29" s="190"/>
      <c r="CT29" s="190"/>
      <c r="CU29" s="190"/>
      <c r="CV29" s="190"/>
      <c r="CW29" s="190"/>
      <c r="CX29" s="190"/>
      <c r="CY29" s="190"/>
      <c r="CZ29" s="190"/>
      <c r="DA29" s="190"/>
      <c r="DB29" s="190"/>
      <c r="DC29" s="190"/>
      <c r="DD29" s="190"/>
      <c r="DE29" s="190"/>
      <c r="DF29" s="190"/>
      <c r="DG29" s="190"/>
      <c r="DH29" s="190" t="s">
        <v>112</v>
      </c>
      <c r="DI29" s="190"/>
      <c r="DJ29" s="190"/>
      <c r="DK29" s="190"/>
      <c r="DL29" s="190"/>
      <c r="DM29" s="190"/>
      <c r="DN29" s="190"/>
      <c r="DO29" s="190"/>
      <c r="DP29" s="190"/>
      <c r="DQ29" s="190"/>
      <c r="DR29" s="190"/>
      <c r="DS29" s="191"/>
      <c r="DT29" s="191"/>
      <c r="DU29" s="191"/>
      <c r="DV29" s="191"/>
      <c r="DW29" s="191"/>
      <c r="DX29" s="191"/>
      <c r="DY29" s="191"/>
      <c r="DZ29" s="191"/>
      <c r="EA29" s="191"/>
      <c r="EB29" s="191"/>
      <c r="EC29" s="191"/>
      <c r="ED29" s="191"/>
      <c r="EE29" s="191"/>
      <c r="EF29" s="191"/>
      <c r="EG29" s="191"/>
      <c r="EH29" s="191"/>
      <c r="EI29" s="191"/>
      <c r="EJ29" s="191"/>
      <c r="EK29" s="191"/>
      <c r="EL29" s="191"/>
      <c r="EM29" s="191"/>
      <c r="EN29" s="191"/>
      <c r="EO29" s="191"/>
      <c r="EP29" s="191"/>
      <c r="EQ29" s="191"/>
      <c r="ER29" s="191"/>
      <c r="ES29" s="191"/>
      <c r="ET29" s="191"/>
      <c r="EU29" s="191"/>
      <c r="EV29" s="191"/>
      <c r="EW29" s="191"/>
      <c r="EX29" s="191"/>
      <c r="EY29" s="191"/>
      <c r="EZ29" s="191"/>
      <c r="FA29" s="191"/>
      <c r="FB29" s="191"/>
      <c r="FC29" s="191"/>
      <c r="FD29" s="191"/>
      <c r="FE29" s="191"/>
      <c r="FF29" s="191"/>
      <c r="FG29" s="191"/>
      <c r="FH29" s="191"/>
      <c r="FI29" s="191"/>
      <c r="FJ29" s="192"/>
    </row>
    <row r="30" spans="1:166" ht="12.75" customHeight="1">
      <c r="A30" s="338" t="s">
        <v>49</v>
      </c>
      <c r="B30" s="338"/>
      <c r="C30" s="338"/>
      <c r="D30" s="338"/>
      <c r="E30" s="338"/>
      <c r="F30" s="338"/>
      <c r="G30" s="338"/>
      <c r="H30" s="338"/>
      <c r="I30" s="339"/>
      <c r="J30" s="346" t="s">
        <v>42</v>
      </c>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49"/>
      <c r="BS30" s="249"/>
      <c r="BT30" s="249"/>
      <c r="BU30" s="249"/>
      <c r="BV30" s="249"/>
      <c r="BW30" s="249"/>
      <c r="BX30" s="249"/>
      <c r="BY30" s="249"/>
      <c r="BZ30" s="249"/>
      <c r="CA30" s="249"/>
      <c r="CB30" s="249"/>
      <c r="CC30" s="249"/>
      <c r="CD30" s="249"/>
      <c r="CE30" s="249"/>
      <c r="CF30" s="189" t="s">
        <v>50</v>
      </c>
      <c r="CG30" s="190"/>
      <c r="CH30" s="190"/>
      <c r="CI30" s="190"/>
      <c r="CJ30" s="190"/>
      <c r="CK30" s="190"/>
      <c r="CL30" s="190"/>
      <c r="CM30" s="190"/>
      <c r="CN30" s="190" t="s">
        <v>112</v>
      </c>
      <c r="CO30" s="190"/>
      <c r="CP30" s="190"/>
      <c r="CQ30" s="190"/>
      <c r="CR30" s="190"/>
      <c r="CS30" s="190"/>
      <c r="CT30" s="190"/>
      <c r="CU30" s="190"/>
      <c r="CV30" s="190" t="s">
        <v>112</v>
      </c>
      <c r="CW30" s="190"/>
      <c r="CX30" s="190"/>
      <c r="CY30" s="190"/>
      <c r="CZ30" s="190"/>
      <c r="DA30" s="190"/>
      <c r="DB30" s="190"/>
      <c r="DC30" s="190"/>
      <c r="DD30" s="190"/>
      <c r="DE30" s="190"/>
      <c r="DF30" s="190"/>
      <c r="DG30" s="190"/>
      <c r="DH30" s="190" t="s">
        <v>112</v>
      </c>
      <c r="DI30" s="190"/>
      <c r="DJ30" s="190"/>
      <c r="DK30" s="190"/>
      <c r="DL30" s="190"/>
      <c r="DM30" s="190"/>
      <c r="DN30" s="190"/>
      <c r="DO30" s="190"/>
      <c r="DP30" s="190"/>
      <c r="DQ30" s="190"/>
      <c r="DR30" s="190"/>
      <c r="DS30" s="191"/>
      <c r="DT30" s="191"/>
      <c r="DU30" s="191"/>
      <c r="DV30" s="191"/>
      <c r="DW30" s="191"/>
      <c r="DX30" s="191"/>
      <c r="DY30" s="191"/>
      <c r="DZ30" s="191"/>
      <c r="EA30" s="191"/>
      <c r="EB30" s="191"/>
      <c r="EC30" s="191"/>
      <c r="ED30" s="191"/>
      <c r="EE30" s="191"/>
      <c r="EF30" s="191"/>
      <c r="EG30" s="191"/>
      <c r="EH30" s="191"/>
      <c r="EI30" s="191"/>
      <c r="EJ30" s="191"/>
      <c r="EK30" s="191"/>
      <c r="EL30" s="191"/>
      <c r="EM30" s="191"/>
      <c r="EN30" s="191"/>
      <c r="EO30" s="191"/>
      <c r="EP30" s="191"/>
      <c r="EQ30" s="191"/>
      <c r="ER30" s="191"/>
      <c r="ES30" s="191"/>
      <c r="ET30" s="191"/>
      <c r="EU30" s="191"/>
      <c r="EV30" s="191"/>
      <c r="EW30" s="191"/>
      <c r="EX30" s="191"/>
      <c r="EY30" s="191"/>
      <c r="EZ30" s="191"/>
      <c r="FA30" s="191"/>
      <c r="FB30" s="191"/>
      <c r="FC30" s="191"/>
      <c r="FD30" s="191"/>
      <c r="FE30" s="191"/>
      <c r="FF30" s="191"/>
      <c r="FG30" s="191"/>
      <c r="FH30" s="191"/>
      <c r="FI30" s="191"/>
      <c r="FJ30" s="192"/>
    </row>
    <row r="31" spans="1:166" ht="12.75" customHeight="1">
      <c r="A31" s="338" t="s">
        <v>51</v>
      </c>
      <c r="B31" s="338"/>
      <c r="C31" s="338"/>
      <c r="D31" s="338"/>
      <c r="E31" s="338"/>
      <c r="F31" s="338"/>
      <c r="G31" s="338"/>
      <c r="H31" s="338"/>
      <c r="I31" s="339"/>
      <c r="J31" s="352" t="s">
        <v>52</v>
      </c>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c r="BP31" s="252"/>
      <c r="BQ31" s="252"/>
      <c r="BR31" s="252"/>
      <c r="BS31" s="252"/>
      <c r="BT31" s="252"/>
      <c r="BU31" s="252"/>
      <c r="BV31" s="252"/>
      <c r="BW31" s="252"/>
      <c r="BX31" s="252"/>
      <c r="BY31" s="252"/>
      <c r="BZ31" s="252"/>
      <c r="CA31" s="252"/>
      <c r="CB31" s="252"/>
      <c r="CC31" s="252"/>
      <c r="CD31" s="252"/>
      <c r="CE31" s="252"/>
      <c r="CF31" s="189" t="s">
        <v>53</v>
      </c>
      <c r="CG31" s="190"/>
      <c r="CH31" s="190"/>
      <c r="CI31" s="190"/>
      <c r="CJ31" s="190"/>
      <c r="CK31" s="190"/>
      <c r="CL31" s="190"/>
      <c r="CM31" s="190"/>
      <c r="CN31" s="190" t="s">
        <v>112</v>
      </c>
      <c r="CO31" s="190"/>
      <c r="CP31" s="190"/>
      <c r="CQ31" s="190"/>
      <c r="CR31" s="190"/>
      <c r="CS31" s="190"/>
      <c r="CT31" s="190"/>
      <c r="CU31" s="190"/>
      <c r="CV31" s="190" t="s">
        <v>112</v>
      </c>
      <c r="CW31" s="190"/>
      <c r="CX31" s="190"/>
      <c r="CY31" s="190"/>
      <c r="CZ31" s="190"/>
      <c r="DA31" s="190"/>
      <c r="DB31" s="190"/>
      <c r="DC31" s="190"/>
      <c r="DD31" s="190"/>
      <c r="DE31" s="190"/>
      <c r="DF31" s="190"/>
      <c r="DG31" s="190"/>
      <c r="DH31" s="190" t="s">
        <v>112</v>
      </c>
      <c r="DI31" s="190"/>
      <c r="DJ31" s="190"/>
      <c r="DK31" s="190"/>
      <c r="DL31" s="190"/>
      <c r="DM31" s="190"/>
      <c r="DN31" s="190"/>
      <c r="DO31" s="190"/>
      <c r="DP31" s="190"/>
      <c r="DQ31" s="190"/>
      <c r="DR31" s="190"/>
      <c r="DS31" s="272">
        <f>'обоснование иные'!E103</f>
        <v>155000</v>
      </c>
      <c r="DT31" s="191"/>
      <c r="DU31" s="191"/>
      <c r="DV31" s="191"/>
      <c r="DW31" s="191"/>
      <c r="DX31" s="191"/>
      <c r="DY31" s="191"/>
      <c r="DZ31" s="191"/>
      <c r="EA31" s="191"/>
      <c r="EB31" s="191"/>
      <c r="EC31" s="191"/>
      <c r="ED31" s="272">
        <f>ED35</f>
        <v>0</v>
      </c>
      <c r="EE31" s="191"/>
      <c r="EF31" s="191"/>
      <c r="EG31" s="191"/>
      <c r="EH31" s="191"/>
      <c r="EI31" s="191"/>
      <c r="EJ31" s="191"/>
      <c r="EK31" s="191"/>
      <c r="EL31" s="191"/>
      <c r="EM31" s="191"/>
      <c r="EN31" s="191"/>
      <c r="EO31" s="191"/>
      <c r="EP31" s="191"/>
      <c r="EQ31" s="191"/>
      <c r="ER31" s="191"/>
      <c r="ES31" s="191"/>
      <c r="ET31" s="191"/>
      <c r="EU31" s="191"/>
      <c r="EV31" s="191"/>
      <c r="EW31" s="191"/>
      <c r="EX31" s="191"/>
      <c r="EY31" s="191"/>
      <c r="EZ31" s="191"/>
      <c r="FA31" s="191"/>
      <c r="FB31" s="191"/>
      <c r="FC31" s="191"/>
      <c r="FD31" s="191"/>
      <c r="FE31" s="191"/>
      <c r="FF31" s="191"/>
      <c r="FG31" s="191"/>
      <c r="FH31" s="191"/>
      <c r="FI31" s="191"/>
      <c r="FJ31" s="192"/>
    </row>
    <row r="32" spans="1:166" ht="24" customHeight="1">
      <c r="A32" s="338"/>
      <c r="B32" s="338"/>
      <c r="C32" s="338"/>
      <c r="D32" s="338"/>
      <c r="E32" s="338"/>
      <c r="F32" s="338"/>
      <c r="G32" s="338"/>
      <c r="H32" s="338"/>
      <c r="I32" s="339"/>
      <c r="J32" s="375" t="s">
        <v>23</v>
      </c>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6"/>
      <c r="AM32" s="376"/>
      <c r="AN32" s="376"/>
      <c r="AO32" s="376"/>
      <c r="AP32" s="376"/>
      <c r="AQ32" s="376"/>
      <c r="AR32" s="376"/>
      <c r="AS32" s="376"/>
      <c r="AT32" s="376"/>
      <c r="AU32" s="376"/>
      <c r="AV32" s="376"/>
      <c r="AW32" s="376"/>
      <c r="AX32" s="376"/>
      <c r="AY32" s="376"/>
      <c r="AZ32" s="376"/>
      <c r="BA32" s="376"/>
      <c r="BB32" s="376"/>
      <c r="BC32" s="376"/>
      <c r="BD32" s="376"/>
      <c r="BE32" s="376"/>
      <c r="BF32" s="376"/>
      <c r="BG32" s="376"/>
      <c r="BH32" s="376"/>
      <c r="BI32" s="376"/>
      <c r="BJ32" s="376"/>
      <c r="BK32" s="376"/>
      <c r="BL32" s="376"/>
      <c r="BM32" s="376"/>
      <c r="BN32" s="376"/>
      <c r="BO32" s="376"/>
      <c r="BP32" s="376"/>
      <c r="BQ32" s="376"/>
      <c r="BR32" s="376"/>
      <c r="BS32" s="376"/>
      <c r="BT32" s="376"/>
      <c r="BU32" s="376"/>
      <c r="BV32" s="376"/>
      <c r="BW32" s="376"/>
      <c r="BX32" s="376"/>
      <c r="BY32" s="376"/>
      <c r="BZ32" s="376"/>
      <c r="CA32" s="376"/>
      <c r="CB32" s="376"/>
      <c r="CC32" s="376"/>
      <c r="CD32" s="376"/>
      <c r="CE32" s="376"/>
      <c r="CF32" s="189"/>
      <c r="CG32" s="190"/>
      <c r="CH32" s="190"/>
      <c r="CI32" s="190"/>
      <c r="CJ32" s="190"/>
      <c r="CK32" s="190"/>
      <c r="CL32" s="190"/>
      <c r="CM32" s="190"/>
      <c r="CN32" s="190" t="s">
        <v>112</v>
      </c>
      <c r="CO32" s="190"/>
      <c r="CP32" s="190"/>
      <c r="CQ32" s="190"/>
      <c r="CR32" s="190"/>
      <c r="CS32" s="190"/>
      <c r="CT32" s="190"/>
      <c r="CU32" s="190"/>
      <c r="CV32" s="190"/>
      <c r="CW32" s="190"/>
      <c r="CX32" s="190"/>
      <c r="CY32" s="190"/>
      <c r="CZ32" s="190"/>
      <c r="DA32" s="190"/>
      <c r="DB32" s="190"/>
      <c r="DC32" s="190"/>
      <c r="DD32" s="190"/>
      <c r="DE32" s="190"/>
      <c r="DF32" s="190"/>
      <c r="DG32" s="190"/>
      <c r="DH32" s="190"/>
      <c r="DI32" s="190"/>
      <c r="DJ32" s="190"/>
      <c r="DK32" s="190"/>
      <c r="DL32" s="190"/>
      <c r="DM32" s="190"/>
      <c r="DN32" s="190"/>
      <c r="DO32" s="190"/>
      <c r="DP32" s="190"/>
      <c r="DQ32" s="190"/>
      <c r="DR32" s="190"/>
      <c r="DS32" s="191"/>
      <c r="DT32" s="191"/>
      <c r="DU32" s="191"/>
      <c r="DV32" s="191"/>
      <c r="DW32" s="191"/>
      <c r="DX32" s="191"/>
      <c r="DY32" s="191"/>
      <c r="DZ32" s="191"/>
      <c r="EA32" s="191"/>
      <c r="EB32" s="191"/>
      <c r="EC32" s="191"/>
      <c r="ED32" s="191"/>
      <c r="EE32" s="191"/>
      <c r="EF32" s="191"/>
      <c r="EG32" s="191"/>
      <c r="EH32" s="191"/>
      <c r="EI32" s="191"/>
      <c r="EJ32" s="191"/>
      <c r="EK32" s="191"/>
      <c r="EL32" s="191"/>
      <c r="EM32" s="191"/>
      <c r="EN32" s="191"/>
      <c r="EO32" s="191"/>
      <c r="EP32" s="191"/>
      <c r="EQ32" s="191"/>
      <c r="ER32" s="191"/>
      <c r="ES32" s="191"/>
      <c r="ET32" s="191"/>
      <c r="EU32" s="191"/>
      <c r="EV32" s="191"/>
      <c r="EW32" s="191"/>
      <c r="EX32" s="191"/>
      <c r="EY32" s="191"/>
      <c r="EZ32" s="191"/>
      <c r="FA32" s="191"/>
      <c r="FB32" s="191"/>
      <c r="FC32" s="191"/>
      <c r="FD32" s="191"/>
      <c r="FE32" s="191"/>
      <c r="FF32" s="191"/>
      <c r="FG32" s="191"/>
      <c r="FH32" s="191"/>
      <c r="FI32" s="191"/>
      <c r="FJ32" s="192"/>
    </row>
    <row r="33" spans="1:166" ht="12.75" customHeight="1">
      <c r="A33" s="338"/>
      <c r="B33" s="338"/>
      <c r="C33" s="338"/>
      <c r="D33" s="338"/>
      <c r="E33" s="338"/>
      <c r="F33" s="338"/>
      <c r="G33" s="338"/>
      <c r="H33" s="338"/>
      <c r="I33" s="339"/>
      <c r="J33" s="331"/>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2"/>
      <c r="AX33" s="332"/>
      <c r="AY33" s="332"/>
      <c r="AZ33" s="332"/>
      <c r="BA33" s="332"/>
      <c r="BB33" s="332"/>
      <c r="BC33" s="332"/>
      <c r="BD33" s="332"/>
      <c r="BE33" s="332"/>
      <c r="BF33" s="332"/>
      <c r="BG33" s="332"/>
      <c r="BH33" s="332"/>
      <c r="BI33" s="332"/>
      <c r="BJ33" s="332"/>
      <c r="BK33" s="332"/>
      <c r="BL33" s="332"/>
      <c r="BM33" s="332"/>
      <c r="BN33" s="332"/>
      <c r="BO33" s="332"/>
      <c r="BP33" s="332"/>
      <c r="BQ33" s="332"/>
      <c r="BR33" s="332"/>
      <c r="BS33" s="332"/>
      <c r="BT33" s="332"/>
      <c r="BU33" s="332"/>
      <c r="BV33" s="332"/>
      <c r="BW33" s="332"/>
      <c r="BX33" s="332"/>
      <c r="BY33" s="332"/>
      <c r="BZ33" s="332"/>
      <c r="CA33" s="332"/>
      <c r="CB33" s="332"/>
      <c r="CC33" s="332"/>
      <c r="CD33" s="332"/>
      <c r="CE33" s="332"/>
      <c r="CF33" s="189"/>
      <c r="CG33" s="190"/>
      <c r="CH33" s="190"/>
      <c r="CI33" s="190"/>
      <c r="CJ33" s="190"/>
      <c r="CK33" s="190"/>
      <c r="CL33" s="190"/>
      <c r="CM33" s="190"/>
      <c r="CN33" s="190" t="s">
        <v>112</v>
      </c>
      <c r="CO33" s="190"/>
      <c r="CP33" s="190"/>
      <c r="CQ33" s="190"/>
      <c r="CR33" s="190"/>
      <c r="CS33" s="190"/>
      <c r="CT33" s="190"/>
      <c r="CU33" s="190"/>
      <c r="CV33" s="190"/>
      <c r="CW33" s="190"/>
      <c r="CX33" s="190"/>
      <c r="CY33" s="190"/>
      <c r="CZ33" s="190"/>
      <c r="DA33" s="190"/>
      <c r="DB33" s="190"/>
      <c r="DC33" s="190"/>
      <c r="DD33" s="190"/>
      <c r="DE33" s="190"/>
      <c r="DF33" s="190"/>
      <c r="DG33" s="190"/>
      <c r="DH33" s="190"/>
      <c r="DI33" s="190"/>
      <c r="DJ33" s="190"/>
      <c r="DK33" s="190"/>
      <c r="DL33" s="190"/>
      <c r="DM33" s="190"/>
      <c r="DN33" s="190"/>
      <c r="DO33" s="190"/>
      <c r="DP33" s="190"/>
      <c r="DQ33" s="190"/>
      <c r="DR33" s="190"/>
      <c r="DS33" s="191"/>
      <c r="DT33" s="191"/>
      <c r="DU33" s="191"/>
      <c r="DV33" s="191"/>
      <c r="DW33" s="191"/>
      <c r="DX33" s="191"/>
      <c r="DY33" s="191"/>
      <c r="DZ33" s="191"/>
      <c r="EA33" s="191"/>
      <c r="EB33" s="191"/>
      <c r="EC33" s="191"/>
      <c r="ED33" s="191"/>
      <c r="EE33" s="191"/>
      <c r="EF33" s="191"/>
      <c r="EG33" s="191"/>
      <c r="EH33" s="191"/>
      <c r="EI33" s="191"/>
      <c r="EJ33" s="191"/>
      <c r="EK33" s="191"/>
      <c r="EL33" s="191"/>
      <c r="EM33" s="191"/>
      <c r="EN33" s="191"/>
      <c r="EO33" s="191"/>
      <c r="EP33" s="191"/>
      <c r="EQ33" s="191"/>
      <c r="ER33" s="191"/>
      <c r="ES33" s="191"/>
      <c r="ET33" s="191"/>
      <c r="EU33" s="191"/>
      <c r="EV33" s="191"/>
      <c r="EW33" s="191"/>
      <c r="EX33" s="191"/>
      <c r="EY33" s="191"/>
      <c r="EZ33" s="191"/>
      <c r="FA33" s="191"/>
      <c r="FB33" s="191"/>
      <c r="FC33" s="191"/>
      <c r="FD33" s="191"/>
      <c r="FE33" s="191"/>
      <c r="FF33" s="191"/>
      <c r="FG33" s="191"/>
      <c r="FH33" s="191"/>
      <c r="FI33" s="191"/>
      <c r="FJ33" s="192"/>
    </row>
    <row r="34" spans="1:166" ht="24" customHeight="1">
      <c r="A34" s="338"/>
      <c r="B34" s="338"/>
      <c r="C34" s="338"/>
      <c r="D34" s="338"/>
      <c r="E34" s="338"/>
      <c r="F34" s="338"/>
      <c r="G34" s="338"/>
      <c r="H34" s="338"/>
      <c r="I34" s="339"/>
      <c r="J34" s="375" t="s">
        <v>24</v>
      </c>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6"/>
      <c r="AX34" s="376"/>
      <c r="AY34" s="376"/>
      <c r="AZ34" s="376"/>
      <c r="BA34" s="376"/>
      <c r="BB34" s="376"/>
      <c r="BC34" s="376"/>
      <c r="BD34" s="376"/>
      <c r="BE34" s="376"/>
      <c r="BF34" s="376"/>
      <c r="BG34" s="376"/>
      <c r="BH34" s="376"/>
      <c r="BI34" s="376"/>
      <c r="BJ34" s="376"/>
      <c r="BK34" s="376"/>
      <c r="BL34" s="376"/>
      <c r="BM34" s="376"/>
      <c r="BN34" s="376"/>
      <c r="BO34" s="376"/>
      <c r="BP34" s="376"/>
      <c r="BQ34" s="376"/>
      <c r="BR34" s="376"/>
      <c r="BS34" s="376"/>
      <c r="BT34" s="376"/>
      <c r="BU34" s="376"/>
      <c r="BV34" s="376"/>
      <c r="BW34" s="376"/>
      <c r="BX34" s="376"/>
      <c r="BY34" s="376"/>
      <c r="BZ34" s="376"/>
      <c r="CA34" s="376"/>
      <c r="CB34" s="376"/>
      <c r="CC34" s="376"/>
      <c r="CD34" s="376"/>
      <c r="CE34" s="376"/>
      <c r="CF34" s="189"/>
      <c r="CG34" s="190"/>
      <c r="CH34" s="190"/>
      <c r="CI34" s="190"/>
      <c r="CJ34" s="190"/>
      <c r="CK34" s="190"/>
      <c r="CL34" s="190"/>
      <c r="CM34" s="190"/>
      <c r="CN34" s="190" t="s">
        <v>112</v>
      </c>
      <c r="CO34" s="190"/>
      <c r="CP34" s="190"/>
      <c r="CQ34" s="190"/>
      <c r="CR34" s="190"/>
      <c r="CS34" s="190"/>
      <c r="CT34" s="190"/>
      <c r="CU34" s="190"/>
      <c r="CV34" s="190"/>
      <c r="CW34" s="190"/>
      <c r="CX34" s="190"/>
      <c r="CY34" s="190"/>
      <c r="CZ34" s="190"/>
      <c r="DA34" s="190"/>
      <c r="DB34" s="190"/>
      <c r="DC34" s="190"/>
      <c r="DD34" s="190"/>
      <c r="DE34" s="190"/>
      <c r="DF34" s="190"/>
      <c r="DG34" s="190"/>
      <c r="DH34" s="190"/>
      <c r="DI34" s="190"/>
      <c r="DJ34" s="190"/>
      <c r="DK34" s="190"/>
      <c r="DL34" s="190"/>
      <c r="DM34" s="190"/>
      <c r="DN34" s="190"/>
      <c r="DO34" s="190"/>
      <c r="DP34" s="190"/>
      <c r="DQ34" s="190"/>
      <c r="DR34" s="190"/>
      <c r="DS34" s="191"/>
      <c r="DT34" s="191"/>
      <c r="DU34" s="191"/>
      <c r="DV34" s="191"/>
      <c r="DW34" s="191"/>
      <c r="DX34" s="191"/>
      <c r="DY34" s="191"/>
      <c r="DZ34" s="191"/>
      <c r="EA34" s="191"/>
      <c r="EB34" s="191"/>
      <c r="EC34" s="191"/>
      <c r="ED34" s="191"/>
      <c r="EE34" s="191"/>
      <c r="EF34" s="191"/>
      <c r="EG34" s="191"/>
      <c r="EH34" s="191"/>
      <c r="EI34" s="191"/>
      <c r="EJ34" s="191"/>
      <c r="EK34" s="191"/>
      <c r="EL34" s="191"/>
      <c r="EM34" s="191"/>
      <c r="EN34" s="191"/>
      <c r="EO34" s="191"/>
      <c r="EP34" s="191"/>
      <c r="EQ34" s="191"/>
      <c r="ER34" s="191"/>
      <c r="ES34" s="191"/>
      <c r="ET34" s="191"/>
      <c r="EU34" s="191"/>
      <c r="EV34" s="191"/>
      <c r="EW34" s="191"/>
      <c r="EX34" s="191"/>
      <c r="EY34" s="191"/>
      <c r="EZ34" s="191"/>
      <c r="FA34" s="191"/>
      <c r="FB34" s="191"/>
      <c r="FC34" s="191"/>
      <c r="FD34" s="191"/>
      <c r="FE34" s="191"/>
      <c r="FF34" s="191"/>
      <c r="FG34" s="191"/>
      <c r="FH34" s="191"/>
      <c r="FI34" s="191"/>
      <c r="FJ34" s="192"/>
    </row>
    <row r="35" spans="1:166" ht="12.75" customHeight="1">
      <c r="A35" s="365"/>
      <c r="B35" s="365"/>
      <c r="C35" s="365"/>
      <c r="D35" s="365"/>
      <c r="E35" s="365"/>
      <c r="F35" s="365"/>
      <c r="G35" s="365"/>
      <c r="H35" s="365"/>
      <c r="I35" s="366"/>
      <c r="J35" s="369"/>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0"/>
      <c r="AZ35" s="370"/>
      <c r="BA35" s="370"/>
      <c r="BB35" s="370"/>
      <c r="BC35" s="370"/>
      <c r="BD35" s="370"/>
      <c r="BE35" s="370"/>
      <c r="BF35" s="370"/>
      <c r="BG35" s="370"/>
      <c r="BH35" s="370"/>
      <c r="BI35" s="370"/>
      <c r="BJ35" s="370"/>
      <c r="BK35" s="370"/>
      <c r="BL35" s="370"/>
      <c r="BM35" s="370"/>
      <c r="BN35" s="370"/>
      <c r="BO35" s="370"/>
      <c r="BP35" s="370"/>
      <c r="BQ35" s="370"/>
      <c r="BR35" s="370"/>
      <c r="BS35" s="370"/>
      <c r="BT35" s="370"/>
      <c r="BU35" s="370"/>
      <c r="BV35" s="370"/>
      <c r="BW35" s="370"/>
      <c r="BX35" s="370"/>
      <c r="BY35" s="370"/>
      <c r="BZ35" s="370"/>
      <c r="CA35" s="370"/>
      <c r="CB35" s="370"/>
      <c r="CC35" s="370"/>
      <c r="CD35" s="370"/>
      <c r="CE35" s="371"/>
      <c r="CF35" s="323"/>
      <c r="CG35" s="324"/>
      <c r="CH35" s="324"/>
      <c r="CI35" s="324"/>
      <c r="CJ35" s="324"/>
      <c r="CK35" s="324"/>
      <c r="CL35" s="324"/>
      <c r="CM35" s="325"/>
      <c r="CN35" s="329"/>
      <c r="CO35" s="324"/>
      <c r="CP35" s="324"/>
      <c r="CQ35" s="324"/>
      <c r="CR35" s="324"/>
      <c r="CS35" s="324"/>
      <c r="CT35" s="324"/>
      <c r="CU35" s="325"/>
      <c r="CV35" s="329"/>
      <c r="CW35" s="324"/>
      <c r="CX35" s="324"/>
      <c r="CY35" s="324"/>
      <c r="CZ35" s="324"/>
      <c r="DA35" s="324"/>
      <c r="DB35" s="324"/>
      <c r="DC35" s="324"/>
      <c r="DD35" s="324"/>
      <c r="DE35" s="324"/>
      <c r="DF35" s="324"/>
      <c r="DG35" s="325"/>
      <c r="DH35" s="329"/>
      <c r="DI35" s="324"/>
      <c r="DJ35" s="324"/>
      <c r="DK35" s="324"/>
      <c r="DL35" s="324"/>
      <c r="DM35" s="324"/>
      <c r="DN35" s="324"/>
      <c r="DO35" s="324"/>
      <c r="DP35" s="324"/>
      <c r="DQ35" s="324"/>
      <c r="DR35" s="325"/>
      <c r="DS35" s="311"/>
      <c r="DT35" s="312"/>
      <c r="DU35" s="312"/>
      <c r="DV35" s="312"/>
      <c r="DW35" s="312"/>
      <c r="DX35" s="312"/>
      <c r="DY35" s="312"/>
      <c r="DZ35" s="312"/>
      <c r="EA35" s="312"/>
      <c r="EB35" s="312"/>
      <c r="EC35" s="313"/>
      <c r="ED35" s="311"/>
      <c r="EE35" s="312"/>
      <c r="EF35" s="312"/>
      <c r="EG35" s="312"/>
      <c r="EH35" s="312"/>
      <c r="EI35" s="312"/>
      <c r="EJ35" s="312"/>
      <c r="EK35" s="312"/>
      <c r="EL35" s="312"/>
      <c r="EM35" s="312"/>
      <c r="EN35" s="313"/>
      <c r="EO35" s="311"/>
      <c r="EP35" s="312"/>
      <c r="EQ35" s="312"/>
      <c r="ER35" s="312"/>
      <c r="ES35" s="312"/>
      <c r="ET35" s="312"/>
      <c r="EU35" s="312"/>
      <c r="EV35" s="312"/>
      <c r="EW35" s="312"/>
      <c r="EX35" s="312"/>
      <c r="EY35" s="313"/>
      <c r="EZ35" s="317"/>
      <c r="FA35" s="318"/>
      <c r="FB35" s="318"/>
      <c r="FC35" s="318"/>
      <c r="FD35" s="318"/>
      <c r="FE35" s="318"/>
      <c r="FF35" s="318"/>
      <c r="FG35" s="318"/>
      <c r="FH35" s="318"/>
      <c r="FI35" s="318"/>
      <c r="FJ35" s="319"/>
    </row>
    <row r="36" spans="1:166" ht="12.75" customHeight="1">
      <c r="A36" s="367"/>
      <c r="B36" s="367"/>
      <c r="C36" s="367"/>
      <c r="D36" s="367"/>
      <c r="E36" s="367"/>
      <c r="F36" s="367"/>
      <c r="G36" s="367"/>
      <c r="H36" s="367"/>
      <c r="I36" s="368"/>
      <c r="J36" s="372"/>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3"/>
      <c r="BC36" s="373"/>
      <c r="BD36" s="373"/>
      <c r="BE36" s="373"/>
      <c r="BF36" s="373"/>
      <c r="BG36" s="373"/>
      <c r="BH36" s="373"/>
      <c r="BI36" s="373"/>
      <c r="BJ36" s="373"/>
      <c r="BK36" s="373"/>
      <c r="BL36" s="373"/>
      <c r="BM36" s="373"/>
      <c r="BN36" s="373"/>
      <c r="BO36" s="373"/>
      <c r="BP36" s="373"/>
      <c r="BQ36" s="373"/>
      <c r="BR36" s="373"/>
      <c r="BS36" s="373"/>
      <c r="BT36" s="373"/>
      <c r="BU36" s="373"/>
      <c r="BV36" s="373"/>
      <c r="BW36" s="373"/>
      <c r="BX36" s="373"/>
      <c r="BY36" s="373"/>
      <c r="BZ36" s="373"/>
      <c r="CA36" s="373"/>
      <c r="CB36" s="373"/>
      <c r="CC36" s="373"/>
      <c r="CD36" s="373"/>
      <c r="CE36" s="374"/>
      <c r="CF36" s="326"/>
      <c r="CG36" s="327"/>
      <c r="CH36" s="327"/>
      <c r="CI36" s="327"/>
      <c r="CJ36" s="327"/>
      <c r="CK36" s="327"/>
      <c r="CL36" s="327"/>
      <c r="CM36" s="328"/>
      <c r="CN36" s="330"/>
      <c r="CO36" s="327"/>
      <c r="CP36" s="327"/>
      <c r="CQ36" s="327"/>
      <c r="CR36" s="327"/>
      <c r="CS36" s="327"/>
      <c r="CT36" s="327"/>
      <c r="CU36" s="328"/>
      <c r="CV36" s="330"/>
      <c r="CW36" s="327"/>
      <c r="CX36" s="327"/>
      <c r="CY36" s="327"/>
      <c r="CZ36" s="327"/>
      <c r="DA36" s="327"/>
      <c r="DB36" s="327"/>
      <c r="DC36" s="327"/>
      <c r="DD36" s="327"/>
      <c r="DE36" s="327"/>
      <c r="DF36" s="327"/>
      <c r="DG36" s="328"/>
      <c r="DH36" s="330"/>
      <c r="DI36" s="327"/>
      <c r="DJ36" s="327"/>
      <c r="DK36" s="327"/>
      <c r="DL36" s="327"/>
      <c r="DM36" s="327"/>
      <c r="DN36" s="327"/>
      <c r="DO36" s="327"/>
      <c r="DP36" s="327"/>
      <c r="DQ36" s="327"/>
      <c r="DR36" s="328"/>
      <c r="DS36" s="314"/>
      <c r="DT36" s="315"/>
      <c r="DU36" s="315"/>
      <c r="DV36" s="315"/>
      <c r="DW36" s="315"/>
      <c r="DX36" s="315"/>
      <c r="DY36" s="315"/>
      <c r="DZ36" s="315"/>
      <c r="EA36" s="315"/>
      <c r="EB36" s="315"/>
      <c r="EC36" s="316"/>
      <c r="ED36" s="314"/>
      <c r="EE36" s="315"/>
      <c r="EF36" s="315"/>
      <c r="EG36" s="315"/>
      <c r="EH36" s="315"/>
      <c r="EI36" s="315"/>
      <c r="EJ36" s="315"/>
      <c r="EK36" s="315"/>
      <c r="EL36" s="315"/>
      <c r="EM36" s="315"/>
      <c r="EN36" s="316"/>
      <c r="EO36" s="314"/>
      <c r="EP36" s="315"/>
      <c r="EQ36" s="315"/>
      <c r="ER36" s="315"/>
      <c r="ES36" s="315"/>
      <c r="ET36" s="315"/>
      <c r="EU36" s="315"/>
      <c r="EV36" s="315"/>
      <c r="EW36" s="315"/>
      <c r="EX36" s="315"/>
      <c r="EY36" s="316"/>
      <c r="EZ36" s="320"/>
      <c r="FA36" s="321"/>
      <c r="FB36" s="321"/>
      <c r="FC36" s="321"/>
      <c r="FD36" s="321"/>
      <c r="FE36" s="321"/>
      <c r="FF36" s="321"/>
      <c r="FG36" s="321"/>
      <c r="FH36" s="321"/>
      <c r="FI36" s="321"/>
      <c r="FJ36" s="322"/>
    </row>
    <row r="37" spans="1:166" ht="12" customHeight="1">
      <c r="A37" s="338" t="s">
        <v>54</v>
      </c>
      <c r="B37" s="338"/>
      <c r="C37" s="338"/>
      <c r="D37" s="338"/>
      <c r="E37" s="338"/>
      <c r="F37" s="338"/>
      <c r="G37" s="338"/>
      <c r="H37" s="338"/>
      <c r="I37" s="339"/>
      <c r="J37" s="352" t="s">
        <v>55</v>
      </c>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2"/>
      <c r="BQ37" s="252"/>
      <c r="BR37" s="252"/>
      <c r="BS37" s="252"/>
      <c r="BT37" s="252"/>
      <c r="BU37" s="252"/>
      <c r="BV37" s="252"/>
      <c r="BW37" s="252"/>
      <c r="BX37" s="252"/>
      <c r="BY37" s="252"/>
      <c r="BZ37" s="252"/>
      <c r="CA37" s="252"/>
      <c r="CB37" s="252"/>
      <c r="CC37" s="252"/>
      <c r="CD37" s="252"/>
      <c r="CE37" s="252"/>
      <c r="CF37" s="189" t="s">
        <v>56</v>
      </c>
      <c r="CG37" s="190"/>
      <c r="CH37" s="190"/>
      <c r="CI37" s="190"/>
      <c r="CJ37" s="190"/>
      <c r="CK37" s="190"/>
      <c r="CL37" s="190"/>
      <c r="CM37" s="190"/>
      <c r="CN37" s="190" t="s">
        <v>112</v>
      </c>
      <c r="CO37" s="190"/>
      <c r="CP37" s="190"/>
      <c r="CQ37" s="190"/>
      <c r="CR37" s="190"/>
      <c r="CS37" s="190"/>
      <c r="CT37" s="190"/>
      <c r="CU37" s="190"/>
      <c r="CV37" s="190" t="s">
        <v>112</v>
      </c>
      <c r="CW37" s="190"/>
      <c r="CX37" s="190"/>
      <c r="CY37" s="190"/>
      <c r="CZ37" s="190"/>
      <c r="DA37" s="190"/>
      <c r="DB37" s="190"/>
      <c r="DC37" s="190"/>
      <c r="DD37" s="190"/>
      <c r="DE37" s="190"/>
      <c r="DF37" s="190"/>
      <c r="DG37" s="190"/>
      <c r="DH37" s="190" t="s">
        <v>112</v>
      </c>
      <c r="DI37" s="190"/>
      <c r="DJ37" s="190"/>
      <c r="DK37" s="190"/>
      <c r="DL37" s="190"/>
      <c r="DM37" s="190"/>
      <c r="DN37" s="190"/>
      <c r="DO37" s="190"/>
      <c r="DP37" s="190"/>
      <c r="DQ37" s="190"/>
      <c r="DR37" s="190"/>
      <c r="DS37" s="188"/>
      <c r="DT37" s="188"/>
      <c r="DU37" s="188"/>
      <c r="DV37" s="188"/>
      <c r="DW37" s="188"/>
      <c r="DX37" s="188"/>
      <c r="DY37" s="188"/>
      <c r="DZ37" s="188"/>
      <c r="EA37" s="188"/>
      <c r="EB37" s="188"/>
      <c r="EC37" s="188"/>
      <c r="ED37" s="188"/>
      <c r="EE37" s="188"/>
      <c r="EF37" s="188"/>
      <c r="EG37" s="188"/>
      <c r="EH37" s="188"/>
      <c r="EI37" s="188"/>
      <c r="EJ37" s="188"/>
      <c r="EK37" s="188"/>
      <c r="EL37" s="188"/>
      <c r="EM37" s="188"/>
      <c r="EN37" s="188"/>
      <c r="EO37" s="188"/>
      <c r="EP37" s="188"/>
      <c r="EQ37" s="188"/>
      <c r="ER37" s="188"/>
      <c r="ES37" s="188"/>
      <c r="ET37" s="188"/>
      <c r="EU37" s="188"/>
      <c r="EV37" s="188"/>
      <c r="EW37" s="188"/>
      <c r="EX37" s="188"/>
      <c r="EY37" s="188"/>
      <c r="EZ37" s="191"/>
      <c r="FA37" s="191"/>
      <c r="FB37" s="191"/>
      <c r="FC37" s="191"/>
      <c r="FD37" s="191"/>
      <c r="FE37" s="191"/>
      <c r="FF37" s="191"/>
      <c r="FG37" s="191"/>
      <c r="FH37" s="191"/>
      <c r="FI37" s="191"/>
      <c r="FJ37" s="192"/>
    </row>
    <row r="38" spans="1:166" ht="24" customHeight="1">
      <c r="A38" s="338" t="s">
        <v>57</v>
      </c>
      <c r="B38" s="338"/>
      <c r="C38" s="338"/>
      <c r="D38" s="338"/>
      <c r="E38" s="338"/>
      <c r="F38" s="338"/>
      <c r="G38" s="338"/>
      <c r="H38" s="338"/>
      <c r="I38" s="339"/>
      <c r="J38" s="346" t="s">
        <v>214</v>
      </c>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49"/>
      <c r="BQ38" s="249"/>
      <c r="BR38" s="249"/>
      <c r="BS38" s="249"/>
      <c r="BT38" s="249"/>
      <c r="BU38" s="249"/>
      <c r="BV38" s="249"/>
      <c r="BW38" s="249"/>
      <c r="BX38" s="249"/>
      <c r="BY38" s="249"/>
      <c r="BZ38" s="249"/>
      <c r="CA38" s="249"/>
      <c r="CB38" s="249"/>
      <c r="CC38" s="249"/>
      <c r="CD38" s="249"/>
      <c r="CE38" s="249"/>
      <c r="CF38" s="189" t="s">
        <v>58</v>
      </c>
      <c r="CG38" s="190"/>
      <c r="CH38" s="190"/>
      <c r="CI38" s="190"/>
      <c r="CJ38" s="190"/>
      <c r="CK38" s="190"/>
      <c r="CL38" s="190"/>
      <c r="CM38" s="190"/>
      <c r="CN38" s="190" t="s">
        <v>112</v>
      </c>
      <c r="CO38" s="190"/>
      <c r="CP38" s="190"/>
      <c r="CQ38" s="190"/>
      <c r="CR38" s="190"/>
      <c r="CS38" s="190"/>
      <c r="CT38" s="190"/>
      <c r="CU38" s="190"/>
      <c r="CV38" s="190" t="s">
        <v>112</v>
      </c>
      <c r="CW38" s="190"/>
      <c r="CX38" s="190"/>
      <c r="CY38" s="190"/>
      <c r="CZ38" s="190"/>
      <c r="DA38" s="190"/>
      <c r="DB38" s="190"/>
      <c r="DC38" s="190"/>
      <c r="DD38" s="190"/>
      <c r="DE38" s="190"/>
      <c r="DF38" s="190"/>
      <c r="DG38" s="190"/>
      <c r="DH38" s="190" t="s">
        <v>112</v>
      </c>
      <c r="DI38" s="190"/>
      <c r="DJ38" s="190"/>
      <c r="DK38" s="190"/>
      <c r="DL38" s="190"/>
      <c r="DM38" s="190"/>
      <c r="DN38" s="190"/>
      <c r="DO38" s="190"/>
      <c r="DP38" s="190"/>
      <c r="DQ38" s="190"/>
      <c r="DR38" s="190"/>
      <c r="DS38" s="188"/>
      <c r="DT38" s="188"/>
      <c r="DU38" s="188"/>
      <c r="DV38" s="188"/>
      <c r="DW38" s="188"/>
      <c r="DX38" s="188"/>
      <c r="DY38" s="188"/>
      <c r="DZ38" s="188"/>
      <c r="EA38" s="188"/>
      <c r="EB38" s="188"/>
      <c r="EC38" s="188"/>
      <c r="ED38" s="188"/>
      <c r="EE38" s="188"/>
      <c r="EF38" s="188"/>
      <c r="EG38" s="188"/>
      <c r="EH38" s="188"/>
      <c r="EI38" s="188"/>
      <c r="EJ38" s="188"/>
      <c r="EK38" s="188"/>
      <c r="EL38" s="188"/>
      <c r="EM38" s="188"/>
      <c r="EN38" s="188"/>
      <c r="EO38" s="188"/>
      <c r="EP38" s="188"/>
      <c r="EQ38" s="188"/>
      <c r="ER38" s="188"/>
      <c r="ES38" s="188"/>
      <c r="ET38" s="188"/>
      <c r="EU38" s="188"/>
      <c r="EV38" s="188"/>
      <c r="EW38" s="188"/>
      <c r="EX38" s="188"/>
      <c r="EY38" s="188"/>
      <c r="EZ38" s="191"/>
      <c r="FA38" s="191"/>
      <c r="FB38" s="191"/>
      <c r="FC38" s="191"/>
      <c r="FD38" s="191"/>
      <c r="FE38" s="191"/>
      <c r="FF38" s="191"/>
      <c r="FG38" s="191"/>
      <c r="FH38" s="191"/>
      <c r="FI38" s="191"/>
      <c r="FJ38" s="192"/>
    </row>
    <row r="39" spans="1:166" ht="12.75" customHeight="1">
      <c r="A39" s="338" t="s">
        <v>59</v>
      </c>
      <c r="B39" s="338"/>
      <c r="C39" s="338"/>
      <c r="D39" s="338"/>
      <c r="E39" s="338"/>
      <c r="F39" s="338"/>
      <c r="G39" s="338"/>
      <c r="H39" s="338"/>
      <c r="I39" s="339"/>
      <c r="J39" s="346" t="s">
        <v>42</v>
      </c>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49"/>
      <c r="BR39" s="249"/>
      <c r="BS39" s="249"/>
      <c r="BT39" s="249"/>
      <c r="BU39" s="249"/>
      <c r="BV39" s="249"/>
      <c r="BW39" s="249"/>
      <c r="BX39" s="249"/>
      <c r="BY39" s="249"/>
      <c r="BZ39" s="249"/>
      <c r="CA39" s="249"/>
      <c r="CB39" s="249"/>
      <c r="CC39" s="249"/>
      <c r="CD39" s="249"/>
      <c r="CE39" s="249"/>
      <c r="CF39" s="189" t="s">
        <v>60</v>
      </c>
      <c r="CG39" s="190"/>
      <c r="CH39" s="190"/>
      <c r="CI39" s="190"/>
      <c r="CJ39" s="190"/>
      <c r="CK39" s="190"/>
      <c r="CL39" s="190"/>
      <c r="CM39" s="190"/>
      <c r="CN39" s="190" t="s">
        <v>112</v>
      </c>
      <c r="CO39" s="190"/>
      <c r="CP39" s="190"/>
      <c r="CQ39" s="190"/>
      <c r="CR39" s="190"/>
      <c r="CS39" s="190"/>
      <c r="CT39" s="190"/>
      <c r="CU39" s="190"/>
      <c r="CV39" s="190" t="s">
        <v>112</v>
      </c>
      <c r="CW39" s="190"/>
      <c r="CX39" s="190"/>
      <c r="CY39" s="190"/>
      <c r="CZ39" s="190"/>
      <c r="DA39" s="190"/>
      <c r="DB39" s="190"/>
      <c r="DC39" s="190"/>
      <c r="DD39" s="190"/>
      <c r="DE39" s="190"/>
      <c r="DF39" s="190"/>
      <c r="DG39" s="190"/>
      <c r="DH39" s="190" t="s">
        <v>112</v>
      </c>
      <c r="DI39" s="190"/>
      <c r="DJ39" s="190"/>
      <c r="DK39" s="190"/>
      <c r="DL39" s="190"/>
      <c r="DM39" s="190"/>
      <c r="DN39" s="190"/>
      <c r="DO39" s="190"/>
      <c r="DP39" s="190"/>
      <c r="DQ39" s="190"/>
      <c r="DR39" s="190"/>
      <c r="DS39" s="188"/>
      <c r="DT39" s="188"/>
      <c r="DU39" s="188"/>
      <c r="DV39" s="188"/>
      <c r="DW39" s="188"/>
      <c r="DX39" s="188"/>
      <c r="DY39" s="188"/>
      <c r="DZ39" s="188"/>
      <c r="EA39" s="188"/>
      <c r="EB39" s="188"/>
      <c r="EC39" s="188"/>
      <c r="ED39" s="188"/>
      <c r="EE39" s="188"/>
      <c r="EF39" s="188"/>
      <c r="EG39" s="188"/>
      <c r="EH39" s="188"/>
      <c r="EI39" s="188"/>
      <c r="EJ39" s="188"/>
      <c r="EK39" s="188"/>
      <c r="EL39" s="188"/>
      <c r="EM39" s="188"/>
      <c r="EN39" s="188"/>
      <c r="EO39" s="188"/>
      <c r="EP39" s="188"/>
      <c r="EQ39" s="188"/>
      <c r="ER39" s="188"/>
      <c r="ES39" s="188"/>
      <c r="ET39" s="188"/>
      <c r="EU39" s="188"/>
      <c r="EV39" s="188"/>
      <c r="EW39" s="188"/>
      <c r="EX39" s="188"/>
      <c r="EY39" s="188"/>
      <c r="EZ39" s="191"/>
      <c r="FA39" s="191"/>
      <c r="FB39" s="191"/>
      <c r="FC39" s="191"/>
      <c r="FD39" s="191"/>
      <c r="FE39" s="191"/>
      <c r="FF39" s="191"/>
      <c r="FG39" s="191"/>
      <c r="FH39" s="191"/>
      <c r="FI39" s="191"/>
      <c r="FJ39" s="192"/>
    </row>
    <row r="40" spans="1:166" ht="9.75">
      <c r="A40" s="338" t="s">
        <v>61</v>
      </c>
      <c r="B40" s="338"/>
      <c r="C40" s="338"/>
      <c r="D40" s="338"/>
      <c r="E40" s="338"/>
      <c r="F40" s="338"/>
      <c r="G40" s="338"/>
      <c r="H40" s="338"/>
      <c r="I40" s="339"/>
      <c r="J40" s="352" t="s">
        <v>62</v>
      </c>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2"/>
      <c r="BQ40" s="252"/>
      <c r="BR40" s="252"/>
      <c r="BS40" s="252"/>
      <c r="BT40" s="252"/>
      <c r="BU40" s="252"/>
      <c r="BV40" s="252"/>
      <c r="BW40" s="252"/>
      <c r="BX40" s="252"/>
      <c r="BY40" s="252"/>
      <c r="BZ40" s="252"/>
      <c r="CA40" s="252"/>
      <c r="CB40" s="252"/>
      <c r="CC40" s="252"/>
      <c r="CD40" s="252"/>
      <c r="CE40" s="252"/>
      <c r="CF40" s="189" t="s">
        <v>63</v>
      </c>
      <c r="CG40" s="190"/>
      <c r="CH40" s="190"/>
      <c r="CI40" s="190"/>
      <c r="CJ40" s="190"/>
      <c r="CK40" s="190"/>
      <c r="CL40" s="190"/>
      <c r="CM40" s="190"/>
      <c r="CN40" s="190" t="s">
        <v>112</v>
      </c>
      <c r="CO40" s="190"/>
      <c r="CP40" s="190"/>
      <c r="CQ40" s="190"/>
      <c r="CR40" s="190"/>
      <c r="CS40" s="190"/>
      <c r="CT40" s="190"/>
      <c r="CU40" s="190"/>
      <c r="CV40" s="190" t="s">
        <v>112</v>
      </c>
      <c r="CW40" s="190"/>
      <c r="CX40" s="190"/>
      <c r="CY40" s="190"/>
      <c r="CZ40" s="190"/>
      <c r="DA40" s="190"/>
      <c r="DB40" s="190"/>
      <c r="DC40" s="190"/>
      <c r="DD40" s="190"/>
      <c r="DE40" s="190"/>
      <c r="DF40" s="190"/>
      <c r="DG40" s="190"/>
      <c r="DH40" s="190" t="s">
        <v>112</v>
      </c>
      <c r="DI40" s="190"/>
      <c r="DJ40" s="190"/>
      <c r="DK40" s="190"/>
      <c r="DL40" s="190"/>
      <c r="DM40" s="190"/>
      <c r="DN40" s="190"/>
      <c r="DO40" s="190"/>
      <c r="DP40" s="190"/>
      <c r="DQ40" s="190"/>
      <c r="DR40" s="190"/>
      <c r="DS40" s="188">
        <f>DS41+DS44+DS43-DS43</f>
        <v>4286443.97</v>
      </c>
      <c r="DT40" s="188"/>
      <c r="DU40" s="188"/>
      <c r="DV40" s="188"/>
      <c r="DW40" s="188"/>
      <c r="DX40" s="188"/>
      <c r="DY40" s="188"/>
      <c r="DZ40" s="188"/>
      <c r="EA40" s="188"/>
      <c r="EB40" s="188"/>
      <c r="EC40" s="188"/>
      <c r="ED40" s="188">
        <f>ED41+ED44</f>
        <v>4278788.37</v>
      </c>
      <c r="EE40" s="188"/>
      <c r="EF40" s="188"/>
      <c r="EG40" s="188"/>
      <c r="EH40" s="188"/>
      <c r="EI40" s="188"/>
      <c r="EJ40" s="188"/>
      <c r="EK40" s="188"/>
      <c r="EL40" s="188"/>
      <c r="EM40" s="188"/>
      <c r="EN40" s="188"/>
      <c r="EO40" s="188">
        <f>EO41+EO44</f>
        <v>4278788.37</v>
      </c>
      <c r="EP40" s="188"/>
      <c r="EQ40" s="188"/>
      <c r="ER40" s="188"/>
      <c r="ES40" s="188"/>
      <c r="ET40" s="188"/>
      <c r="EU40" s="188"/>
      <c r="EV40" s="188"/>
      <c r="EW40" s="188"/>
      <c r="EX40" s="188"/>
      <c r="EY40" s="188"/>
      <c r="EZ40" s="191"/>
      <c r="FA40" s="191"/>
      <c r="FB40" s="191"/>
      <c r="FC40" s="191"/>
      <c r="FD40" s="191"/>
      <c r="FE40" s="191"/>
      <c r="FF40" s="191"/>
      <c r="FG40" s="191"/>
      <c r="FH40" s="191"/>
      <c r="FI40" s="191"/>
      <c r="FJ40" s="192"/>
    </row>
    <row r="41" spans="1:166" ht="24" customHeight="1">
      <c r="A41" s="338" t="s">
        <v>64</v>
      </c>
      <c r="B41" s="338"/>
      <c r="C41" s="338"/>
      <c r="D41" s="338"/>
      <c r="E41" s="338"/>
      <c r="F41" s="338"/>
      <c r="G41" s="338"/>
      <c r="H41" s="338"/>
      <c r="I41" s="339"/>
      <c r="J41" s="346" t="s">
        <v>214</v>
      </c>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189" t="s">
        <v>65</v>
      </c>
      <c r="CG41" s="190"/>
      <c r="CH41" s="190"/>
      <c r="CI41" s="190"/>
      <c r="CJ41" s="190"/>
      <c r="CK41" s="190"/>
      <c r="CL41" s="190"/>
      <c r="CM41" s="190"/>
      <c r="CN41" s="190" t="s">
        <v>112</v>
      </c>
      <c r="CO41" s="190"/>
      <c r="CP41" s="190"/>
      <c r="CQ41" s="190"/>
      <c r="CR41" s="190"/>
      <c r="CS41" s="190"/>
      <c r="CT41" s="190"/>
      <c r="CU41" s="190"/>
      <c r="CV41" s="190" t="s">
        <v>112</v>
      </c>
      <c r="CW41" s="190"/>
      <c r="CX41" s="190"/>
      <c r="CY41" s="190"/>
      <c r="CZ41" s="190"/>
      <c r="DA41" s="190"/>
      <c r="DB41" s="190"/>
      <c r="DC41" s="190"/>
      <c r="DD41" s="190"/>
      <c r="DE41" s="190"/>
      <c r="DF41" s="190"/>
      <c r="DG41" s="190"/>
      <c r="DH41" s="190" t="s">
        <v>112</v>
      </c>
      <c r="DI41" s="190"/>
      <c r="DJ41" s="190"/>
      <c r="DK41" s="190"/>
      <c r="DL41" s="190"/>
      <c r="DM41" s="190"/>
      <c r="DN41" s="190"/>
      <c r="DO41" s="190"/>
      <c r="DP41" s="190"/>
      <c r="DQ41" s="190"/>
      <c r="DR41" s="190"/>
      <c r="DS41" s="188">
        <v>0</v>
      </c>
      <c r="DT41" s="188"/>
      <c r="DU41" s="188"/>
      <c r="DV41" s="188"/>
      <c r="DW41" s="188"/>
      <c r="DX41" s="188"/>
      <c r="DY41" s="188"/>
      <c r="DZ41" s="188"/>
      <c r="EA41" s="188"/>
      <c r="EB41" s="188"/>
      <c r="EC41" s="188"/>
      <c r="ED41" s="188">
        <v>0</v>
      </c>
      <c r="EE41" s="188"/>
      <c r="EF41" s="188"/>
      <c r="EG41" s="188"/>
      <c r="EH41" s="188"/>
      <c r="EI41" s="188"/>
      <c r="EJ41" s="188"/>
      <c r="EK41" s="188"/>
      <c r="EL41" s="188"/>
      <c r="EM41" s="188"/>
      <c r="EN41" s="188"/>
      <c r="EO41" s="188">
        <v>0</v>
      </c>
      <c r="EP41" s="188"/>
      <c r="EQ41" s="188"/>
      <c r="ER41" s="188"/>
      <c r="ES41" s="188"/>
      <c r="ET41" s="188"/>
      <c r="EU41" s="188"/>
      <c r="EV41" s="188"/>
      <c r="EW41" s="188"/>
      <c r="EX41" s="188"/>
      <c r="EY41" s="188"/>
      <c r="EZ41" s="191"/>
      <c r="FA41" s="191"/>
      <c r="FB41" s="191"/>
      <c r="FC41" s="191"/>
      <c r="FD41" s="191"/>
      <c r="FE41" s="191"/>
      <c r="FF41" s="191"/>
      <c r="FG41" s="191"/>
      <c r="FH41" s="191"/>
      <c r="FI41" s="191"/>
      <c r="FJ41" s="192"/>
    </row>
    <row r="42" spans="1:166" ht="24" customHeight="1">
      <c r="A42" s="338"/>
      <c r="B42" s="338"/>
      <c r="C42" s="338"/>
      <c r="D42" s="338"/>
      <c r="E42" s="338"/>
      <c r="F42" s="338"/>
      <c r="G42" s="338"/>
      <c r="H42" s="338"/>
      <c r="I42" s="339"/>
      <c r="J42" s="375" t="s">
        <v>24</v>
      </c>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c r="AM42" s="376"/>
      <c r="AN42" s="376"/>
      <c r="AO42" s="376"/>
      <c r="AP42" s="376"/>
      <c r="AQ42" s="376"/>
      <c r="AR42" s="376"/>
      <c r="AS42" s="376"/>
      <c r="AT42" s="376"/>
      <c r="AU42" s="376"/>
      <c r="AV42" s="376"/>
      <c r="AW42" s="376"/>
      <c r="AX42" s="376"/>
      <c r="AY42" s="376"/>
      <c r="AZ42" s="376"/>
      <c r="BA42" s="376"/>
      <c r="BB42" s="376"/>
      <c r="BC42" s="376"/>
      <c r="BD42" s="376"/>
      <c r="BE42" s="376"/>
      <c r="BF42" s="376"/>
      <c r="BG42" s="376"/>
      <c r="BH42" s="376"/>
      <c r="BI42" s="376"/>
      <c r="BJ42" s="376"/>
      <c r="BK42" s="376"/>
      <c r="BL42" s="376"/>
      <c r="BM42" s="376"/>
      <c r="BN42" s="376"/>
      <c r="BO42" s="376"/>
      <c r="BP42" s="376"/>
      <c r="BQ42" s="376"/>
      <c r="BR42" s="376"/>
      <c r="BS42" s="376"/>
      <c r="BT42" s="376"/>
      <c r="BU42" s="376"/>
      <c r="BV42" s="376"/>
      <c r="BW42" s="376"/>
      <c r="BX42" s="376"/>
      <c r="BY42" s="376"/>
      <c r="BZ42" s="376"/>
      <c r="CA42" s="376"/>
      <c r="CB42" s="376"/>
      <c r="CC42" s="376"/>
      <c r="CD42" s="376"/>
      <c r="CE42" s="376"/>
      <c r="CF42" s="189"/>
      <c r="CG42" s="190"/>
      <c r="CH42" s="190"/>
      <c r="CI42" s="190"/>
      <c r="CJ42" s="190"/>
      <c r="CK42" s="190"/>
      <c r="CL42" s="190"/>
      <c r="CM42" s="190"/>
      <c r="CN42" s="190" t="s">
        <v>112</v>
      </c>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88"/>
      <c r="DT42" s="188"/>
      <c r="DU42" s="188"/>
      <c r="DV42" s="188"/>
      <c r="DW42" s="188"/>
      <c r="DX42" s="188"/>
      <c r="DY42" s="188"/>
      <c r="DZ42" s="188"/>
      <c r="EA42" s="188"/>
      <c r="EB42" s="188"/>
      <c r="EC42" s="188"/>
      <c r="ED42" s="188"/>
      <c r="EE42" s="188"/>
      <c r="EF42" s="188"/>
      <c r="EG42" s="188"/>
      <c r="EH42" s="188"/>
      <c r="EI42" s="188"/>
      <c r="EJ42" s="188"/>
      <c r="EK42" s="188"/>
      <c r="EL42" s="188"/>
      <c r="EM42" s="188"/>
      <c r="EN42" s="188"/>
      <c r="EO42" s="188"/>
      <c r="EP42" s="188"/>
      <c r="EQ42" s="188"/>
      <c r="ER42" s="188"/>
      <c r="ES42" s="188"/>
      <c r="ET42" s="188"/>
      <c r="EU42" s="188"/>
      <c r="EV42" s="188"/>
      <c r="EW42" s="188"/>
      <c r="EX42" s="188"/>
      <c r="EY42" s="188"/>
      <c r="EZ42" s="191"/>
      <c r="FA42" s="191"/>
      <c r="FB42" s="191"/>
      <c r="FC42" s="191"/>
      <c r="FD42" s="191"/>
      <c r="FE42" s="191"/>
      <c r="FF42" s="191"/>
      <c r="FG42" s="191"/>
      <c r="FH42" s="191"/>
      <c r="FI42" s="191"/>
      <c r="FJ42" s="192"/>
    </row>
    <row r="43" spans="1:167" ht="27.75" customHeight="1">
      <c r="A43" s="338"/>
      <c r="B43" s="338"/>
      <c r="C43" s="338"/>
      <c r="D43" s="338"/>
      <c r="E43" s="338"/>
      <c r="F43" s="338"/>
      <c r="G43" s="338"/>
      <c r="H43" s="338"/>
      <c r="I43" s="339"/>
      <c r="J43" s="331" t="s">
        <v>541</v>
      </c>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2"/>
      <c r="AN43" s="332"/>
      <c r="AO43" s="332"/>
      <c r="AP43" s="332"/>
      <c r="AQ43" s="332"/>
      <c r="AR43" s="332"/>
      <c r="AS43" s="332"/>
      <c r="AT43" s="332"/>
      <c r="AU43" s="332"/>
      <c r="AV43" s="332"/>
      <c r="AW43" s="332"/>
      <c r="AX43" s="332"/>
      <c r="AY43" s="332"/>
      <c r="AZ43" s="332"/>
      <c r="BA43" s="332"/>
      <c r="BB43" s="332"/>
      <c r="BC43" s="332"/>
      <c r="BD43" s="332"/>
      <c r="BE43" s="332"/>
      <c r="BF43" s="332"/>
      <c r="BG43" s="332"/>
      <c r="BH43" s="332"/>
      <c r="BI43" s="332"/>
      <c r="BJ43" s="332"/>
      <c r="BK43" s="332"/>
      <c r="BL43" s="332"/>
      <c r="BM43" s="332"/>
      <c r="BN43" s="332"/>
      <c r="BO43" s="332"/>
      <c r="BP43" s="332"/>
      <c r="BQ43" s="332"/>
      <c r="BR43" s="332"/>
      <c r="BS43" s="332"/>
      <c r="BT43" s="332"/>
      <c r="BU43" s="332"/>
      <c r="BV43" s="332"/>
      <c r="BW43" s="332"/>
      <c r="BX43" s="332"/>
      <c r="BY43" s="332"/>
      <c r="BZ43" s="332"/>
      <c r="CA43" s="332"/>
      <c r="CB43" s="332"/>
      <c r="CC43" s="332"/>
      <c r="CD43" s="332"/>
      <c r="CE43" s="332"/>
      <c r="CF43" s="189"/>
      <c r="CG43" s="190"/>
      <c r="CH43" s="190"/>
      <c r="CI43" s="190"/>
      <c r="CJ43" s="190"/>
      <c r="CK43" s="190"/>
      <c r="CL43" s="190"/>
      <c r="CM43" s="190"/>
      <c r="CN43" s="190" t="s">
        <v>112</v>
      </c>
      <c r="CO43" s="190"/>
      <c r="CP43" s="190"/>
      <c r="CQ43" s="190"/>
      <c r="CR43" s="190"/>
      <c r="CS43" s="190"/>
      <c r="CT43" s="190"/>
      <c r="CU43" s="190"/>
      <c r="CV43" s="190"/>
      <c r="CW43" s="190"/>
      <c r="CX43" s="190"/>
      <c r="CY43" s="190"/>
      <c r="CZ43" s="190"/>
      <c r="DA43" s="190"/>
      <c r="DB43" s="190"/>
      <c r="DC43" s="190"/>
      <c r="DD43" s="190"/>
      <c r="DE43" s="190"/>
      <c r="DF43" s="190"/>
      <c r="DG43" s="190"/>
      <c r="DH43" s="190"/>
      <c r="DI43" s="190"/>
      <c r="DJ43" s="190"/>
      <c r="DK43" s="190"/>
      <c r="DL43" s="190"/>
      <c r="DM43" s="190"/>
      <c r="DN43" s="190"/>
      <c r="DO43" s="190"/>
      <c r="DP43" s="190"/>
      <c r="DQ43" s="190"/>
      <c r="DR43" s="190"/>
      <c r="DS43" s="188">
        <f>' ВНЕБЮДЖЕТ ГРАНТЫ 2022'!E153</f>
        <v>25455.87</v>
      </c>
      <c r="DT43" s="188"/>
      <c r="DU43" s="188"/>
      <c r="DV43" s="188"/>
      <c r="DW43" s="188"/>
      <c r="DX43" s="188"/>
      <c r="DY43" s="188"/>
      <c r="DZ43" s="188"/>
      <c r="EA43" s="188"/>
      <c r="EB43" s="188"/>
      <c r="EC43" s="188"/>
      <c r="ED43" s="188"/>
      <c r="EE43" s="188"/>
      <c r="EF43" s="188"/>
      <c r="EG43" s="188"/>
      <c r="EH43" s="188"/>
      <c r="EI43" s="188"/>
      <c r="EJ43" s="188"/>
      <c r="EK43" s="188"/>
      <c r="EL43" s="188"/>
      <c r="EM43" s="188"/>
      <c r="EN43" s="188"/>
      <c r="EO43" s="188"/>
      <c r="EP43" s="188"/>
      <c r="EQ43" s="188"/>
      <c r="ER43" s="188"/>
      <c r="ES43" s="188"/>
      <c r="ET43" s="188"/>
      <c r="EU43" s="188"/>
      <c r="EV43" s="188"/>
      <c r="EW43" s="188"/>
      <c r="EX43" s="188"/>
      <c r="EY43" s="188"/>
      <c r="EZ43" s="191"/>
      <c r="FA43" s="191"/>
      <c r="FB43" s="191"/>
      <c r="FC43" s="191"/>
      <c r="FD43" s="191"/>
      <c r="FE43" s="191"/>
      <c r="FF43" s="191"/>
      <c r="FG43" s="191"/>
      <c r="FH43" s="191"/>
      <c r="FI43" s="191"/>
      <c r="FJ43" s="192"/>
      <c r="FK43" s="13" t="s">
        <v>547</v>
      </c>
    </row>
    <row r="44" spans="1:167" ht="9.75">
      <c r="A44" s="338" t="s">
        <v>66</v>
      </c>
      <c r="B44" s="338"/>
      <c r="C44" s="338"/>
      <c r="D44" s="338"/>
      <c r="E44" s="338"/>
      <c r="F44" s="338"/>
      <c r="G44" s="338"/>
      <c r="H44" s="338"/>
      <c r="I44" s="339"/>
      <c r="J44" s="346" t="s">
        <v>215</v>
      </c>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49"/>
      <c r="BQ44" s="249"/>
      <c r="BR44" s="249"/>
      <c r="BS44" s="249"/>
      <c r="BT44" s="249"/>
      <c r="BU44" s="249"/>
      <c r="BV44" s="249"/>
      <c r="BW44" s="249"/>
      <c r="BX44" s="249"/>
      <c r="BY44" s="249"/>
      <c r="BZ44" s="249"/>
      <c r="CA44" s="249"/>
      <c r="CB44" s="249"/>
      <c r="CC44" s="249"/>
      <c r="CD44" s="249"/>
      <c r="CE44" s="249"/>
      <c r="CF44" s="189" t="s">
        <v>67</v>
      </c>
      <c r="CG44" s="190"/>
      <c r="CH44" s="190"/>
      <c r="CI44" s="190"/>
      <c r="CJ44" s="190"/>
      <c r="CK44" s="190"/>
      <c r="CL44" s="190"/>
      <c r="CM44" s="190"/>
      <c r="CN44" s="190" t="s">
        <v>112</v>
      </c>
      <c r="CO44" s="190"/>
      <c r="CP44" s="190"/>
      <c r="CQ44" s="190"/>
      <c r="CR44" s="190"/>
      <c r="CS44" s="190"/>
      <c r="CT44" s="190"/>
      <c r="CU44" s="190"/>
      <c r="CV44" s="190" t="s">
        <v>112</v>
      </c>
      <c r="CW44" s="190"/>
      <c r="CX44" s="190"/>
      <c r="CY44" s="190"/>
      <c r="CZ44" s="190"/>
      <c r="DA44" s="190"/>
      <c r="DB44" s="190"/>
      <c r="DC44" s="190"/>
      <c r="DD44" s="190"/>
      <c r="DE44" s="190"/>
      <c r="DF44" s="190"/>
      <c r="DG44" s="190"/>
      <c r="DH44" s="190" t="s">
        <v>112</v>
      </c>
      <c r="DI44" s="190"/>
      <c r="DJ44" s="190"/>
      <c r="DK44" s="190"/>
      <c r="DL44" s="190"/>
      <c r="DM44" s="190"/>
      <c r="DN44" s="190"/>
      <c r="DO44" s="190"/>
      <c r="DP44" s="190"/>
      <c r="DQ44" s="190"/>
      <c r="DR44" s="190"/>
      <c r="DS44" s="355">
        <f>'обоснование внебюджет'!E170</f>
        <v>4286443.97</v>
      </c>
      <c r="DT44" s="356"/>
      <c r="DU44" s="356"/>
      <c r="DV44" s="356"/>
      <c r="DW44" s="356"/>
      <c r="DX44" s="356"/>
      <c r="DY44" s="356"/>
      <c r="DZ44" s="356"/>
      <c r="EA44" s="356"/>
      <c r="EB44" s="356"/>
      <c r="EC44" s="357"/>
      <c r="ED44" s="188">
        <v>4278788.37</v>
      </c>
      <c r="EE44" s="188"/>
      <c r="EF44" s="188"/>
      <c r="EG44" s="188"/>
      <c r="EH44" s="188"/>
      <c r="EI44" s="188"/>
      <c r="EJ44" s="188"/>
      <c r="EK44" s="188"/>
      <c r="EL44" s="188"/>
      <c r="EM44" s="188"/>
      <c r="EN44" s="188"/>
      <c r="EO44" s="188">
        <v>4278788.37</v>
      </c>
      <c r="EP44" s="188"/>
      <c r="EQ44" s="188"/>
      <c r="ER44" s="188"/>
      <c r="ES44" s="188"/>
      <c r="ET44" s="188"/>
      <c r="EU44" s="188"/>
      <c r="EV44" s="188"/>
      <c r="EW44" s="188"/>
      <c r="EX44" s="188"/>
      <c r="EY44" s="188"/>
      <c r="EZ44" s="191"/>
      <c r="FA44" s="191"/>
      <c r="FB44" s="191"/>
      <c r="FC44" s="191"/>
      <c r="FD44" s="191"/>
      <c r="FE44" s="191"/>
      <c r="FF44" s="191"/>
      <c r="FG44" s="191"/>
      <c r="FH44" s="191"/>
      <c r="FI44" s="191"/>
      <c r="FJ44" s="192"/>
      <c r="FK44" s="13" t="s">
        <v>391</v>
      </c>
    </row>
    <row r="45" spans="1:166" ht="24" customHeight="1">
      <c r="A45" s="338" t="s">
        <v>70</v>
      </c>
      <c r="B45" s="338"/>
      <c r="C45" s="338"/>
      <c r="D45" s="338"/>
      <c r="E45" s="338"/>
      <c r="F45" s="338"/>
      <c r="G45" s="338"/>
      <c r="H45" s="338"/>
      <c r="I45" s="339"/>
      <c r="J45" s="403" t="s">
        <v>361</v>
      </c>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c r="BU45" s="197"/>
      <c r="BV45" s="197"/>
      <c r="BW45" s="197"/>
      <c r="BX45" s="197"/>
      <c r="BY45" s="197"/>
      <c r="BZ45" s="197"/>
      <c r="CA45" s="197"/>
      <c r="CB45" s="197"/>
      <c r="CC45" s="197"/>
      <c r="CD45" s="197"/>
      <c r="CE45" s="197"/>
      <c r="CF45" s="189" t="s">
        <v>68</v>
      </c>
      <c r="CG45" s="190"/>
      <c r="CH45" s="190"/>
      <c r="CI45" s="190"/>
      <c r="CJ45" s="190"/>
      <c r="CK45" s="190"/>
      <c r="CL45" s="190"/>
      <c r="CM45" s="190"/>
      <c r="CN45" s="190" t="s">
        <v>112</v>
      </c>
      <c r="CO45" s="190"/>
      <c r="CP45" s="190"/>
      <c r="CQ45" s="190"/>
      <c r="CR45" s="190"/>
      <c r="CS45" s="190"/>
      <c r="CT45" s="190"/>
      <c r="CU45" s="190"/>
      <c r="CV45" s="190" t="s">
        <v>112</v>
      </c>
      <c r="CW45" s="190"/>
      <c r="CX45" s="190"/>
      <c r="CY45" s="190"/>
      <c r="CZ45" s="190"/>
      <c r="DA45" s="190"/>
      <c r="DB45" s="190"/>
      <c r="DC45" s="190"/>
      <c r="DD45" s="190"/>
      <c r="DE45" s="190"/>
      <c r="DF45" s="190"/>
      <c r="DG45" s="190"/>
      <c r="DH45" s="190" t="s">
        <v>112</v>
      </c>
      <c r="DI45" s="190"/>
      <c r="DJ45" s="190"/>
      <c r="DK45" s="190"/>
      <c r="DL45" s="190"/>
      <c r="DM45" s="190"/>
      <c r="DN45" s="190"/>
      <c r="DO45" s="190"/>
      <c r="DP45" s="190"/>
      <c r="DQ45" s="190"/>
      <c r="DR45" s="190"/>
      <c r="DS45" s="188">
        <f>DS46+DS47+DS48</f>
        <v>9332258.34</v>
      </c>
      <c r="DT45" s="188"/>
      <c r="DU45" s="188"/>
      <c r="DV45" s="188"/>
      <c r="DW45" s="188"/>
      <c r="DX45" s="188"/>
      <c r="DY45" s="188"/>
      <c r="DZ45" s="188"/>
      <c r="EA45" s="188"/>
      <c r="EB45" s="188"/>
      <c r="EC45" s="188"/>
      <c r="ED45" s="188">
        <f>ED46+ED47+ED48</f>
        <v>5472650.62</v>
      </c>
      <c r="EE45" s="188"/>
      <c r="EF45" s="188"/>
      <c r="EG45" s="188"/>
      <c r="EH45" s="188"/>
      <c r="EI45" s="188"/>
      <c r="EJ45" s="188"/>
      <c r="EK45" s="188"/>
      <c r="EL45" s="188"/>
      <c r="EM45" s="188"/>
      <c r="EN45" s="188"/>
      <c r="EO45" s="188">
        <f>EO46+EO47+EO48</f>
        <v>5507681.66</v>
      </c>
      <c r="EP45" s="188"/>
      <c r="EQ45" s="188"/>
      <c r="ER45" s="188"/>
      <c r="ES45" s="188"/>
      <c r="ET45" s="188"/>
      <c r="EU45" s="188"/>
      <c r="EV45" s="188"/>
      <c r="EW45" s="188"/>
      <c r="EX45" s="188"/>
      <c r="EY45" s="188"/>
      <c r="EZ45" s="191"/>
      <c r="FA45" s="191"/>
      <c r="FB45" s="191"/>
      <c r="FC45" s="191"/>
      <c r="FD45" s="191"/>
      <c r="FE45" s="191"/>
      <c r="FF45" s="191"/>
      <c r="FG45" s="191"/>
      <c r="FH45" s="191"/>
      <c r="FI45" s="191"/>
      <c r="FJ45" s="192"/>
    </row>
    <row r="46" spans="1:166" ht="9.75">
      <c r="A46" s="225"/>
      <c r="B46" s="225"/>
      <c r="C46" s="225"/>
      <c r="D46" s="225"/>
      <c r="E46" s="225"/>
      <c r="F46" s="225"/>
      <c r="G46" s="225"/>
      <c r="H46" s="225"/>
      <c r="I46" s="238"/>
      <c r="J46" s="331" t="s">
        <v>216</v>
      </c>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332"/>
      <c r="AU46" s="332"/>
      <c r="AV46" s="332"/>
      <c r="AW46" s="332"/>
      <c r="AX46" s="332"/>
      <c r="AY46" s="332"/>
      <c r="AZ46" s="332"/>
      <c r="BA46" s="332"/>
      <c r="BB46" s="332"/>
      <c r="BC46" s="332"/>
      <c r="BD46" s="332"/>
      <c r="BE46" s="332"/>
      <c r="BF46" s="332"/>
      <c r="BG46" s="332"/>
      <c r="BH46" s="332"/>
      <c r="BI46" s="332"/>
      <c r="BJ46" s="332"/>
      <c r="BK46" s="332"/>
      <c r="BL46" s="332"/>
      <c r="BM46" s="332"/>
      <c r="BN46" s="332"/>
      <c r="BO46" s="332"/>
      <c r="BP46" s="332"/>
      <c r="BQ46" s="332"/>
      <c r="BR46" s="332"/>
      <c r="BS46" s="332"/>
      <c r="BT46" s="332"/>
      <c r="BU46" s="332"/>
      <c r="BV46" s="332"/>
      <c r="BW46" s="332"/>
      <c r="BX46" s="332"/>
      <c r="BY46" s="332"/>
      <c r="BZ46" s="332"/>
      <c r="CA46" s="332"/>
      <c r="CB46" s="332"/>
      <c r="CC46" s="332"/>
      <c r="CD46" s="332"/>
      <c r="CE46" s="402"/>
      <c r="CF46" s="189" t="s">
        <v>69</v>
      </c>
      <c r="CG46" s="190"/>
      <c r="CH46" s="190"/>
      <c r="CI46" s="190"/>
      <c r="CJ46" s="190"/>
      <c r="CK46" s="190"/>
      <c r="CL46" s="190"/>
      <c r="CM46" s="190"/>
      <c r="CN46" s="333" t="s">
        <v>368</v>
      </c>
      <c r="CO46" s="333"/>
      <c r="CP46" s="333"/>
      <c r="CQ46" s="333"/>
      <c r="CR46" s="333"/>
      <c r="CS46" s="333"/>
      <c r="CT46" s="333"/>
      <c r="CU46" s="333"/>
      <c r="CV46" s="190" t="s">
        <v>112</v>
      </c>
      <c r="CW46" s="190"/>
      <c r="CX46" s="190"/>
      <c r="CY46" s="190"/>
      <c r="CZ46" s="190"/>
      <c r="DA46" s="190"/>
      <c r="DB46" s="190"/>
      <c r="DC46" s="190"/>
      <c r="DD46" s="190"/>
      <c r="DE46" s="190"/>
      <c r="DF46" s="190"/>
      <c r="DG46" s="190"/>
      <c r="DH46" s="190" t="s">
        <v>112</v>
      </c>
      <c r="DI46" s="190"/>
      <c r="DJ46" s="190"/>
      <c r="DK46" s="190"/>
      <c r="DL46" s="190"/>
      <c r="DM46" s="190"/>
      <c r="DN46" s="190"/>
      <c r="DO46" s="190"/>
      <c r="DP46" s="190"/>
      <c r="DQ46" s="190"/>
      <c r="DR46" s="190"/>
      <c r="DS46" s="188">
        <f>DS20+DS28+DS41+DS31</f>
        <v>9332258.34</v>
      </c>
      <c r="DT46" s="188"/>
      <c r="DU46" s="188"/>
      <c r="DV46" s="188"/>
      <c r="DW46" s="188"/>
      <c r="DX46" s="188"/>
      <c r="DY46" s="188"/>
      <c r="DZ46" s="188"/>
      <c r="EA46" s="188"/>
      <c r="EB46" s="188"/>
      <c r="EC46" s="188"/>
      <c r="ED46" s="188"/>
      <c r="EE46" s="188"/>
      <c r="EF46" s="188"/>
      <c r="EG46" s="188"/>
      <c r="EH46" s="188"/>
      <c r="EI46" s="188"/>
      <c r="EJ46" s="188"/>
      <c r="EK46" s="188"/>
      <c r="EL46" s="188"/>
      <c r="EM46" s="188"/>
      <c r="EN46" s="188"/>
      <c r="EO46" s="188"/>
      <c r="EP46" s="188"/>
      <c r="EQ46" s="188"/>
      <c r="ER46" s="188"/>
      <c r="ES46" s="188"/>
      <c r="ET46" s="188"/>
      <c r="EU46" s="188"/>
      <c r="EV46" s="188"/>
      <c r="EW46" s="188"/>
      <c r="EX46" s="188"/>
      <c r="EY46" s="188"/>
      <c r="EZ46" s="191"/>
      <c r="FA46" s="191"/>
      <c r="FB46" s="191"/>
      <c r="FC46" s="191"/>
      <c r="FD46" s="191"/>
      <c r="FE46" s="191"/>
      <c r="FF46" s="191"/>
      <c r="FG46" s="191"/>
      <c r="FH46" s="191"/>
      <c r="FI46" s="191"/>
      <c r="FJ46" s="192"/>
    </row>
    <row r="47" spans="1:166" ht="9.75">
      <c r="A47" s="347"/>
      <c r="B47" s="347"/>
      <c r="C47" s="347"/>
      <c r="D47" s="347"/>
      <c r="E47" s="347"/>
      <c r="F47" s="347"/>
      <c r="G47" s="347"/>
      <c r="H47" s="347"/>
      <c r="I47" s="348"/>
      <c r="J47" s="32"/>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7"/>
      <c r="CF47" s="189"/>
      <c r="CG47" s="190"/>
      <c r="CH47" s="190"/>
      <c r="CI47" s="190"/>
      <c r="CJ47" s="190"/>
      <c r="CK47" s="190"/>
      <c r="CL47" s="190"/>
      <c r="CM47" s="190"/>
      <c r="CN47" s="333" t="s">
        <v>369</v>
      </c>
      <c r="CO47" s="333"/>
      <c r="CP47" s="333"/>
      <c r="CQ47" s="333"/>
      <c r="CR47" s="333"/>
      <c r="CS47" s="333"/>
      <c r="CT47" s="333"/>
      <c r="CU47" s="333"/>
      <c r="CV47" s="333" t="s">
        <v>112</v>
      </c>
      <c r="CW47" s="333"/>
      <c r="CX47" s="333"/>
      <c r="CY47" s="333"/>
      <c r="CZ47" s="333"/>
      <c r="DA47" s="333"/>
      <c r="DB47" s="333"/>
      <c r="DC47" s="333"/>
      <c r="DD47" s="333"/>
      <c r="DE47" s="333"/>
      <c r="DF47" s="333"/>
      <c r="DG47" s="333"/>
      <c r="DH47" s="333" t="s">
        <v>112</v>
      </c>
      <c r="DI47" s="333"/>
      <c r="DJ47" s="333"/>
      <c r="DK47" s="333"/>
      <c r="DL47" s="333"/>
      <c r="DM47" s="333"/>
      <c r="DN47" s="333"/>
      <c r="DO47" s="333"/>
      <c r="DP47" s="333"/>
      <c r="DQ47" s="333"/>
      <c r="DR47" s="333"/>
      <c r="DS47" s="188"/>
      <c r="DT47" s="188"/>
      <c r="DU47" s="188"/>
      <c r="DV47" s="188"/>
      <c r="DW47" s="188"/>
      <c r="DX47" s="188"/>
      <c r="DY47" s="188"/>
      <c r="DZ47" s="188"/>
      <c r="EA47" s="188"/>
      <c r="EB47" s="188"/>
      <c r="EC47" s="188"/>
      <c r="ED47" s="188">
        <f>ED20+ED28+ED41</f>
        <v>5472650.62</v>
      </c>
      <c r="EE47" s="188"/>
      <c r="EF47" s="188"/>
      <c r="EG47" s="188"/>
      <c r="EH47" s="188"/>
      <c r="EI47" s="188"/>
      <c r="EJ47" s="188"/>
      <c r="EK47" s="188"/>
      <c r="EL47" s="188"/>
      <c r="EM47" s="188"/>
      <c r="EN47" s="188"/>
      <c r="EO47" s="188"/>
      <c r="EP47" s="188"/>
      <c r="EQ47" s="188"/>
      <c r="ER47" s="188"/>
      <c r="ES47" s="188"/>
      <c r="ET47" s="188"/>
      <c r="EU47" s="188"/>
      <c r="EV47" s="188"/>
      <c r="EW47" s="188"/>
      <c r="EX47" s="188"/>
      <c r="EY47" s="188"/>
      <c r="EZ47" s="191"/>
      <c r="FA47" s="191"/>
      <c r="FB47" s="191"/>
      <c r="FC47" s="191"/>
      <c r="FD47" s="191"/>
      <c r="FE47" s="191"/>
      <c r="FF47" s="191"/>
      <c r="FG47" s="191"/>
      <c r="FH47" s="191"/>
      <c r="FI47" s="191"/>
      <c r="FJ47" s="192"/>
    </row>
    <row r="48" spans="1:166" ht="9.75">
      <c r="A48" s="228"/>
      <c r="B48" s="228"/>
      <c r="C48" s="228"/>
      <c r="D48" s="228"/>
      <c r="E48" s="228"/>
      <c r="F48" s="228"/>
      <c r="G48" s="228"/>
      <c r="H48" s="228"/>
      <c r="I48" s="239"/>
      <c r="J48" s="34"/>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6"/>
      <c r="CF48" s="189"/>
      <c r="CG48" s="190"/>
      <c r="CH48" s="190"/>
      <c r="CI48" s="190"/>
      <c r="CJ48" s="190"/>
      <c r="CK48" s="190"/>
      <c r="CL48" s="190"/>
      <c r="CM48" s="190"/>
      <c r="CN48" s="333" t="s">
        <v>546</v>
      </c>
      <c r="CO48" s="333"/>
      <c r="CP48" s="333"/>
      <c r="CQ48" s="333"/>
      <c r="CR48" s="333"/>
      <c r="CS48" s="333"/>
      <c r="CT48" s="333"/>
      <c r="CU48" s="333"/>
      <c r="CV48" s="333" t="s">
        <v>112</v>
      </c>
      <c r="CW48" s="333"/>
      <c r="CX48" s="333"/>
      <c r="CY48" s="333"/>
      <c r="CZ48" s="333"/>
      <c r="DA48" s="333"/>
      <c r="DB48" s="333"/>
      <c r="DC48" s="333"/>
      <c r="DD48" s="333"/>
      <c r="DE48" s="333"/>
      <c r="DF48" s="333"/>
      <c r="DG48" s="333"/>
      <c r="DH48" s="333" t="s">
        <v>112</v>
      </c>
      <c r="DI48" s="333"/>
      <c r="DJ48" s="333"/>
      <c r="DK48" s="333"/>
      <c r="DL48" s="333"/>
      <c r="DM48" s="333"/>
      <c r="DN48" s="333"/>
      <c r="DO48" s="333"/>
      <c r="DP48" s="333"/>
      <c r="DQ48" s="333"/>
      <c r="DR48" s="333"/>
      <c r="DS48" s="188"/>
      <c r="DT48" s="188"/>
      <c r="DU48" s="188"/>
      <c r="DV48" s="188"/>
      <c r="DW48" s="188"/>
      <c r="DX48" s="188"/>
      <c r="DY48" s="188"/>
      <c r="DZ48" s="188"/>
      <c r="EA48" s="188"/>
      <c r="EB48" s="188"/>
      <c r="EC48" s="188"/>
      <c r="ED48" s="188"/>
      <c r="EE48" s="188"/>
      <c r="EF48" s="188"/>
      <c r="EG48" s="188"/>
      <c r="EH48" s="188"/>
      <c r="EI48" s="188"/>
      <c r="EJ48" s="188"/>
      <c r="EK48" s="188"/>
      <c r="EL48" s="188"/>
      <c r="EM48" s="188"/>
      <c r="EN48" s="188"/>
      <c r="EO48" s="188">
        <f>EO20+EO28+EO41</f>
        <v>5507681.66</v>
      </c>
      <c r="EP48" s="188"/>
      <c r="EQ48" s="188"/>
      <c r="ER48" s="188"/>
      <c r="ES48" s="188"/>
      <c r="ET48" s="188"/>
      <c r="EU48" s="188"/>
      <c r="EV48" s="188"/>
      <c r="EW48" s="188"/>
      <c r="EX48" s="188"/>
      <c r="EY48" s="188"/>
      <c r="EZ48" s="191"/>
      <c r="FA48" s="191"/>
      <c r="FB48" s="191"/>
      <c r="FC48" s="191"/>
      <c r="FD48" s="191"/>
      <c r="FE48" s="191"/>
      <c r="FF48" s="191"/>
      <c r="FG48" s="191"/>
      <c r="FH48" s="191"/>
      <c r="FI48" s="191"/>
      <c r="FJ48" s="192"/>
    </row>
    <row r="49" spans="1:166" ht="9.75">
      <c r="A49" s="21"/>
      <c r="B49" s="21"/>
      <c r="C49" s="21"/>
      <c r="D49" s="21"/>
      <c r="E49" s="21"/>
      <c r="F49" s="21"/>
      <c r="G49" s="21"/>
      <c r="H49" s="21"/>
      <c r="I49" s="21"/>
      <c r="J49" s="24"/>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row>
    <row r="50" spans="1:166" ht="12.75" customHeight="1">
      <c r="A50" s="165" t="s">
        <v>44</v>
      </c>
      <c r="B50" s="165"/>
      <c r="C50" s="165"/>
      <c r="D50" s="165"/>
      <c r="E50" s="165"/>
      <c r="F50" s="165"/>
      <c r="G50" s="165"/>
      <c r="H50" s="165"/>
      <c r="I50" s="166"/>
      <c r="J50" s="158" t="s">
        <v>76</v>
      </c>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c r="CC50" s="158"/>
      <c r="CD50" s="158"/>
      <c r="CE50" s="159"/>
      <c r="CF50" s="164" t="s">
        <v>209</v>
      </c>
      <c r="CG50" s="165"/>
      <c r="CH50" s="165"/>
      <c r="CI50" s="165"/>
      <c r="CJ50" s="165"/>
      <c r="CK50" s="165"/>
      <c r="CL50" s="165"/>
      <c r="CM50" s="166"/>
      <c r="CN50" s="164" t="s">
        <v>210</v>
      </c>
      <c r="CO50" s="165"/>
      <c r="CP50" s="165"/>
      <c r="CQ50" s="165"/>
      <c r="CR50" s="165"/>
      <c r="CS50" s="165"/>
      <c r="CT50" s="165"/>
      <c r="CU50" s="166"/>
      <c r="CV50" s="164" t="s">
        <v>16</v>
      </c>
      <c r="CW50" s="165"/>
      <c r="CX50" s="165"/>
      <c r="CY50" s="165"/>
      <c r="CZ50" s="165"/>
      <c r="DA50" s="165"/>
      <c r="DB50" s="165"/>
      <c r="DC50" s="165"/>
      <c r="DD50" s="165"/>
      <c r="DE50" s="165"/>
      <c r="DF50" s="165"/>
      <c r="DG50" s="166"/>
      <c r="DH50" s="164" t="s">
        <v>17</v>
      </c>
      <c r="DI50" s="165"/>
      <c r="DJ50" s="165"/>
      <c r="DK50" s="165"/>
      <c r="DL50" s="165"/>
      <c r="DM50" s="165"/>
      <c r="DN50" s="165"/>
      <c r="DO50" s="165"/>
      <c r="DP50" s="165"/>
      <c r="DQ50" s="165"/>
      <c r="DR50" s="166"/>
      <c r="DS50" s="173" t="s">
        <v>84</v>
      </c>
      <c r="DT50" s="174"/>
      <c r="DU50" s="174"/>
      <c r="DV50" s="174"/>
      <c r="DW50" s="174"/>
      <c r="DX50" s="174"/>
      <c r="DY50" s="174"/>
      <c r="DZ50" s="174"/>
      <c r="EA50" s="174"/>
      <c r="EB50" s="174"/>
      <c r="EC50" s="174"/>
      <c r="ED50" s="174"/>
      <c r="EE50" s="174"/>
      <c r="EF50" s="174"/>
      <c r="EG50" s="174"/>
      <c r="EH50" s="174"/>
      <c r="EI50" s="174"/>
      <c r="EJ50" s="174"/>
      <c r="EK50" s="174"/>
      <c r="EL50" s="174"/>
      <c r="EM50" s="174"/>
      <c r="EN50" s="174"/>
      <c r="EO50" s="174"/>
      <c r="EP50" s="174"/>
      <c r="EQ50" s="174"/>
      <c r="ER50" s="174"/>
      <c r="ES50" s="174"/>
      <c r="ET50" s="174"/>
      <c r="EU50" s="174"/>
      <c r="EV50" s="174"/>
      <c r="EW50" s="174"/>
      <c r="EX50" s="174"/>
      <c r="EY50" s="174"/>
      <c r="EZ50" s="174"/>
      <c r="FA50" s="174"/>
      <c r="FB50" s="174"/>
      <c r="FC50" s="174"/>
      <c r="FD50" s="174"/>
      <c r="FE50" s="174"/>
      <c r="FF50" s="174"/>
      <c r="FG50" s="174"/>
      <c r="FH50" s="174"/>
      <c r="FI50" s="174"/>
      <c r="FJ50" s="174"/>
    </row>
    <row r="51" spans="1:166" ht="11.25" customHeight="1">
      <c r="A51" s="168"/>
      <c r="B51" s="168"/>
      <c r="C51" s="168"/>
      <c r="D51" s="168"/>
      <c r="E51" s="168"/>
      <c r="F51" s="168"/>
      <c r="G51" s="168"/>
      <c r="H51" s="168"/>
      <c r="I51" s="169"/>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0"/>
      <c r="BR51" s="160"/>
      <c r="BS51" s="160"/>
      <c r="BT51" s="160"/>
      <c r="BU51" s="160"/>
      <c r="BV51" s="160"/>
      <c r="BW51" s="160"/>
      <c r="BX51" s="160"/>
      <c r="BY51" s="160"/>
      <c r="BZ51" s="160"/>
      <c r="CA51" s="160"/>
      <c r="CB51" s="160"/>
      <c r="CC51" s="160"/>
      <c r="CD51" s="160"/>
      <c r="CE51" s="161"/>
      <c r="CF51" s="167"/>
      <c r="CG51" s="168"/>
      <c r="CH51" s="168"/>
      <c r="CI51" s="168"/>
      <c r="CJ51" s="168"/>
      <c r="CK51" s="168"/>
      <c r="CL51" s="168"/>
      <c r="CM51" s="169"/>
      <c r="CN51" s="167"/>
      <c r="CO51" s="168"/>
      <c r="CP51" s="168"/>
      <c r="CQ51" s="168"/>
      <c r="CR51" s="168"/>
      <c r="CS51" s="168"/>
      <c r="CT51" s="168"/>
      <c r="CU51" s="169"/>
      <c r="CV51" s="167"/>
      <c r="CW51" s="168"/>
      <c r="CX51" s="168"/>
      <c r="CY51" s="168"/>
      <c r="CZ51" s="168"/>
      <c r="DA51" s="168"/>
      <c r="DB51" s="168"/>
      <c r="DC51" s="168"/>
      <c r="DD51" s="168"/>
      <c r="DE51" s="168"/>
      <c r="DF51" s="168"/>
      <c r="DG51" s="169"/>
      <c r="DH51" s="167"/>
      <c r="DI51" s="168"/>
      <c r="DJ51" s="168"/>
      <c r="DK51" s="168"/>
      <c r="DL51" s="168"/>
      <c r="DM51" s="168"/>
      <c r="DN51" s="168"/>
      <c r="DO51" s="168"/>
      <c r="DP51" s="168"/>
      <c r="DQ51" s="168"/>
      <c r="DR51" s="169"/>
      <c r="DS51" s="175" t="s">
        <v>78</v>
      </c>
      <c r="DT51" s="176"/>
      <c r="DU51" s="176"/>
      <c r="DV51" s="176"/>
      <c r="DW51" s="176"/>
      <c r="DX51" s="177" t="s">
        <v>366</v>
      </c>
      <c r="DY51" s="177"/>
      <c r="DZ51" s="177"/>
      <c r="EA51" s="178" t="s">
        <v>79</v>
      </c>
      <c r="EB51" s="178"/>
      <c r="EC51" s="179"/>
      <c r="ED51" s="175" t="s">
        <v>78</v>
      </c>
      <c r="EE51" s="176"/>
      <c r="EF51" s="176"/>
      <c r="EG51" s="176"/>
      <c r="EH51" s="176"/>
      <c r="EI51" s="177" t="s">
        <v>367</v>
      </c>
      <c r="EJ51" s="177"/>
      <c r="EK51" s="177"/>
      <c r="EL51" s="178" t="s">
        <v>79</v>
      </c>
      <c r="EM51" s="178"/>
      <c r="EN51" s="179"/>
      <c r="EO51" s="175" t="s">
        <v>78</v>
      </c>
      <c r="EP51" s="176"/>
      <c r="EQ51" s="176"/>
      <c r="ER51" s="176"/>
      <c r="ES51" s="176"/>
      <c r="ET51" s="177" t="s">
        <v>542</v>
      </c>
      <c r="EU51" s="177"/>
      <c r="EV51" s="177"/>
      <c r="EW51" s="178" t="s">
        <v>79</v>
      </c>
      <c r="EX51" s="178"/>
      <c r="EY51" s="179"/>
      <c r="EZ51" s="164" t="s">
        <v>83</v>
      </c>
      <c r="FA51" s="165"/>
      <c r="FB51" s="165"/>
      <c r="FC51" s="165"/>
      <c r="FD51" s="165"/>
      <c r="FE51" s="165"/>
      <c r="FF51" s="165"/>
      <c r="FG51" s="165"/>
      <c r="FH51" s="165"/>
      <c r="FI51" s="165"/>
      <c r="FJ51" s="165"/>
    </row>
    <row r="52" spans="1:166" ht="39" customHeight="1">
      <c r="A52" s="171"/>
      <c r="B52" s="171"/>
      <c r="C52" s="171"/>
      <c r="D52" s="171"/>
      <c r="E52" s="171"/>
      <c r="F52" s="171"/>
      <c r="G52" s="171"/>
      <c r="H52" s="171"/>
      <c r="I52" s="17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162"/>
      <c r="CD52" s="162"/>
      <c r="CE52" s="163"/>
      <c r="CF52" s="170"/>
      <c r="CG52" s="171"/>
      <c r="CH52" s="171"/>
      <c r="CI52" s="171"/>
      <c r="CJ52" s="171"/>
      <c r="CK52" s="171"/>
      <c r="CL52" s="171"/>
      <c r="CM52" s="172"/>
      <c r="CN52" s="170"/>
      <c r="CO52" s="171"/>
      <c r="CP52" s="171"/>
      <c r="CQ52" s="171"/>
      <c r="CR52" s="171"/>
      <c r="CS52" s="171"/>
      <c r="CT52" s="171"/>
      <c r="CU52" s="172"/>
      <c r="CV52" s="170"/>
      <c r="CW52" s="171"/>
      <c r="CX52" s="171"/>
      <c r="CY52" s="171"/>
      <c r="CZ52" s="171"/>
      <c r="DA52" s="171"/>
      <c r="DB52" s="171"/>
      <c r="DC52" s="171"/>
      <c r="DD52" s="171"/>
      <c r="DE52" s="171"/>
      <c r="DF52" s="171"/>
      <c r="DG52" s="172"/>
      <c r="DH52" s="170"/>
      <c r="DI52" s="171"/>
      <c r="DJ52" s="171"/>
      <c r="DK52" s="171"/>
      <c r="DL52" s="171"/>
      <c r="DM52" s="171"/>
      <c r="DN52" s="171"/>
      <c r="DO52" s="171"/>
      <c r="DP52" s="171"/>
      <c r="DQ52" s="171"/>
      <c r="DR52" s="172"/>
      <c r="DS52" s="183" t="s">
        <v>211</v>
      </c>
      <c r="DT52" s="184"/>
      <c r="DU52" s="184"/>
      <c r="DV52" s="184"/>
      <c r="DW52" s="184"/>
      <c r="DX52" s="184"/>
      <c r="DY52" s="184"/>
      <c r="DZ52" s="184"/>
      <c r="EA52" s="184"/>
      <c r="EB52" s="184"/>
      <c r="EC52" s="185"/>
      <c r="ED52" s="183" t="s">
        <v>212</v>
      </c>
      <c r="EE52" s="184"/>
      <c r="EF52" s="184"/>
      <c r="EG52" s="184"/>
      <c r="EH52" s="184"/>
      <c r="EI52" s="184"/>
      <c r="EJ52" s="184"/>
      <c r="EK52" s="184"/>
      <c r="EL52" s="184"/>
      <c r="EM52" s="184"/>
      <c r="EN52" s="185"/>
      <c r="EO52" s="183" t="s">
        <v>213</v>
      </c>
      <c r="EP52" s="184"/>
      <c r="EQ52" s="184"/>
      <c r="ER52" s="184"/>
      <c r="ES52" s="184"/>
      <c r="ET52" s="184"/>
      <c r="EU52" s="184"/>
      <c r="EV52" s="184"/>
      <c r="EW52" s="184"/>
      <c r="EX52" s="184"/>
      <c r="EY52" s="185"/>
      <c r="EZ52" s="170"/>
      <c r="FA52" s="171"/>
      <c r="FB52" s="171"/>
      <c r="FC52" s="171"/>
      <c r="FD52" s="171"/>
      <c r="FE52" s="171"/>
      <c r="FF52" s="171"/>
      <c r="FG52" s="171"/>
      <c r="FH52" s="171"/>
      <c r="FI52" s="171"/>
      <c r="FJ52" s="171"/>
    </row>
    <row r="53" spans="1:166" s="16" customFormat="1" ht="10.5" thickBot="1">
      <c r="A53" s="180" t="s">
        <v>85</v>
      </c>
      <c r="B53" s="180"/>
      <c r="C53" s="180"/>
      <c r="D53" s="180"/>
      <c r="E53" s="180"/>
      <c r="F53" s="180"/>
      <c r="G53" s="180"/>
      <c r="H53" s="180"/>
      <c r="I53" s="181"/>
      <c r="J53" s="180" t="s">
        <v>86</v>
      </c>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0"/>
      <c r="BR53" s="180"/>
      <c r="BS53" s="180"/>
      <c r="BT53" s="180"/>
      <c r="BU53" s="180"/>
      <c r="BV53" s="180"/>
      <c r="BW53" s="180"/>
      <c r="BX53" s="180"/>
      <c r="BY53" s="180"/>
      <c r="BZ53" s="180"/>
      <c r="CA53" s="180"/>
      <c r="CB53" s="180"/>
      <c r="CC53" s="180"/>
      <c r="CD53" s="180"/>
      <c r="CE53" s="181"/>
      <c r="CF53" s="156" t="s">
        <v>87</v>
      </c>
      <c r="CG53" s="157"/>
      <c r="CH53" s="157"/>
      <c r="CI53" s="157"/>
      <c r="CJ53" s="157"/>
      <c r="CK53" s="157"/>
      <c r="CL53" s="157"/>
      <c r="CM53" s="182"/>
      <c r="CN53" s="156" t="s">
        <v>88</v>
      </c>
      <c r="CO53" s="157"/>
      <c r="CP53" s="157"/>
      <c r="CQ53" s="157"/>
      <c r="CR53" s="157"/>
      <c r="CS53" s="157"/>
      <c r="CT53" s="157"/>
      <c r="CU53" s="182"/>
      <c r="CV53" s="156" t="s">
        <v>89</v>
      </c>
      <c r="CW53" s="157"/>
      <c r="CX53" s="157"/>
      <c r="CY53" s="157"/>
      <c r="CZ53" s="157"/>
      <c r="DA53" s="157"/>
      <c r="DB53" s="157"/>
      <c r="DC53" s="157"/>
      <c r="DD53" s="157"/>
      <c r="DE53" s="157"/>
      <c r="DF53" s="157"/>
      <c r="DG53" s="182"/>
      <c r="DH53" s="358">
        <v>6</v>
      </c>
      <c r="DI53" s="359"/>
      <c r="DJ53" s="359"/>
      <c r="DK53" s="359"/>
      <c r="DL53" s="359"/>
      <c r="DM53" s="359"/>
      <c r="DN53" s="359"/>
      <c r="DO53" s="359"/>
      <c r="DP53" s="359"/>
      <c r="DQ53" s="359"/>
      <c r="DR53" s="360"/>
      <c r="DS53" s="156" t="s">
        <v>91</v>
      </c>
      <c r="DT53" s="157"/>
      <c r="DU53" s="157"/>
      <c r="DV53" s="157"/>
      <c r="DW53" s="157"/>
      <c r="DX53" s="157"/>
      <c r="DY53" s="157"/>
      <c r="DZ53" s="157"/>
      <c r="EA53" s="157"/>
      <c r="EB53" s="157"/>
      <c r="EC53" s="182"/>
      <c r="ED53" s="156" t="s">
        <v>92</v>
      </c>
      <c r="EE53" s="157"/>
      <c r="EF53" s="157"/>
      <c r="EG53" s="157"/>
      <c r="EH53" s="157"/>
      <c r="EI53" s="157"/>
      <c r="EJ53" s="157"/>
      <c r="EK53" s="157"/>
      <c r="EL53" s="157"/>
      <c r="EM53" s="157"/>
      <c r="EN53" s="182"/>
      <c r="EO53" s="156" t="s">
        <v>18</v>
      </c>
      <c r="EP53" s="157"/>
      <c r="EQ53" s="157"/>
      <c r="ER53" s="157"/>
      <c r="ES53" s="157"/>
      <c r="ET53" s="157"/>
      <c r="EU53" s="157"/>
      <c r="EV53" s="157"/>
      <c r="EW53" s="157"/>
      <c r="EX53" s="157"/>
      <c r="EY53" s="182"/>
      <c r="EZ53" s="156" t="s">
        <v>19</v>
      </c>
      <c r="FA53" s="157"/>
      <c r="FB53" s="157"/>
      <c r="FC53" s="157"/>
      <c r="FD53" s="157"/>
      <c r="FE53" s="157"/>
      <c r="FF53" s="157"/>
      <c r="FG53" s="157"/>
      <c r="FH53" s="157"/>
      <c r="FI53" s="157"/>
      <c r="FJ53" s="157"/>
    </row>
    <row r="54" spans="1:166" ht="24" customHeight="1">
      <c r="A54" s="338" t="s">
        <v>71</v>
      </c>
      <c r="B54" s="338"/>
      <c r="C54" s="338"/>
      <c r="D54" s="338"/>
      <c r="E54" s="338"/>
      <c r="F54" s="338"/>
      <c r="G54" s="338"/>
      <c r="H54" s="338"/>
      <c r="I54" s="339"/>
      <c r="J54" s="403" t="s">
        <v>72</v>
      </c>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c r="CA54" s="197"/>
      <c r="CB54" s="197"/>
      <c r="CC54" s="197"/>
      <c r="CD54" s="197"/>
      <c r="CE54" s="197"/>
      <c r="CF54" s="193" t="s">
        <v>73</v>
      </c>
      <c r="CG54" s="194"/>
      <c r="CH54" s="194"/>
      <c r="CI54" s="194"/>
      <c r="CJ54" s="194"/>
      <c r="CK54" s="194"/>
      <c r="CL54" s="194"/>
      <c r="CM54" s="194"/>
      <c r="CN54" s="410" t="s">
        <v>112</v>
      </c>
      <c r="CO54" s="410"/>
      <c r="CP54" s="410"/>
      <c r="CQ54" s="410"/>
      <c r="CR54" s="410"/>
      <c r="CS54" s="410"/>
      <c r="CT54" s="410"/>
      <c r="CU54" s="410"/>
      <c r="CV54" s="194" t="s">
        <v>112</v>
      </c>
      <c r="CW54" s="194"/>
      <c r="CX54" s="194"/>
      <c r="CY54" s="194"/>
      <c r="CZ54" s="194"/>
      <c r="DA54" s="194"/>
      <c r="DB54" s="194"/>
      <c r="DC54" s="194"/>
      <c r="DD54" s="194"/>
      <c r="DE54" s="194"/>
      <c r="DF54" s="194"/>
      <c r="DG54" s="194"/>
      <c r="DH54" s="194" t="s">
        <v>112</v>
      </c>
      <c r="DI54" s="194"/>
      <c r="DJ54" s="194"/>
      <c r="DK54" s="194"/>
      <c r="DL54" s="194"/>
      <c r="DM54" s="194"/>
      <c r="DN54" s="194"/>
      <c r="DO54" s="194"/>
      <c r="DP54" s="194"/>
      <c r="DQ54" s="194"/>
      <c r="DR54" s="194"/>
      <c r="DS54" s="216">
        <f>DS55+DS57+DS58</f>
        <v>4286443.97</v>
      </c>
      <c r="DT54" s="216"/>
      <c r="DU54" s="216"/>
      <c r="DV54" s="216"/>
      <c r="DW54" s="216"/>
      <c r="DX54" s="216"/>
      <c r="DY54" s="216"/>
      <c r="DZ54" s="216"/>
      <c r="EA54" s="216"/>
      <c r="EB54" s="216"/>
      <c r="EC54" s="216"/>
      <c r="ED54" s="216">
        <f>ED55+ED57+ED58</f>
        <v>4278788.37</v>
      </c>
      <c r="EE54" s="216"/>
      <c r="EF54" s="216"/>
      <c r="EG54" s="216"/>
      <c r="EH54" s="216"/>
      <c r="EI54" s="216"/>
      <c r="EJ54" s="216"/>
      <c r="EK54" s="216"/>
      <c r="EL54" s="216"/>
      <c r="EM54" s="216"/>
      <c r="EN54" s="216"/>
      <c r="EO54" s="216">
        <f>EO55+EO57+EO58</f>
        <v>4278788.37</v>
      </c>
      <c r="EP54" s="216"/>
      <c r="EQ54" s="216"/>
      <c r="ER54" s="216"/>
      <c r="ES54" s="216"/>
      <c r="ET54" s="216"/>
      <c r="EU54" s="216"/>
      <c r="EV54" s="216"/>
      <c r="EW54" s="216"/>
      <c r="EX54" s="216"/>
      <c r="EY54" s="216"/>
      <c r="EZ54" s="195"/>
      <c r="FA54" s="195"/>
      <c r="FB54" s="195"/>
      <c r="FC54" s="195"/>
      <c r="FD54" s="195"/>
      <c r="FE54" s="195"/>
      <c r="FF54" s="195"/>
      <c r="FG54" s="195"/>
      <c r="FH54" s="195"/>
      <c r="FI54" s="195"/>
      <c r="FJ54" s="196"/>
    </row>
    <row r="55" spans="1:166" ht="9.75">
      <c r="A55" s="225"/>
      <c r="B55" s="225"/>
      <c r="C55" s="225"/>
      <c r="D55" s="225"/>
      <c r="E55" s="225"/>
      <c r="F55" s="225"/>
      <c r="G55" s="225"/>
      <c r="H55" s="225"/>
      <c r="I55" s="238"/>
      <c r="J55" s="336" t="s">
        <v>216</v>
      </c>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c r="AH55" s="337"/>
      <c r="AI55" s="337"/>
      <c r="AJ55" s="337"/>
      <c r="AK55" s="337"/>
      <c r="AL55" s="337"/>
      <c r="AM55" s="337"/>
      <c r="AN55" s="337"/>
      <c r="AO55" s="337"/>
      <c r="AP55" s="337"/>
      <c r="AQ55" s="337"/>
      <c r="AR55" s="337"/>
      <c r="AS55" s="337"/>
      <c r="AT55" s="337"/>
      <c r="AU55" s="337"/>
      <c r="AV55" s="337"/>
      <c r="AW55" s="337"/>
      <c r="AX55" s="337"/>
      <c r="AY55" s="337"/>
      <c r="AZ55" s="337"/>
      <c r="BA55" s="337"/>
      <c r="BB55" s="337"/>
      <c r="BC55" s="337"/>
      <c r="BD55" s="337"/>
      <c r="BE55" s="337"/>
      <c r="BF55" s="337"/>
      <c r="BG55" s="337"/>
      <c r="BH55" s="337"/>
      <c r="BI55" s="337"/>
      <c r="BJ55" s="337"/>
      <c r="BK55" s="337"/>
      <c r="BL55" s="337"/>
      <c r="BM55" s="337"/>
      <c r="BN55" s="337"/>
      <c r="BO55" s="337"/>
      <c r="BP55" s="337"/>
      <c r="BQ55" s="337"/>
      <c r="BR55" s="337"/>
      <c r="BS55" s="337"/>
      <c r="BT55" s="337"/>
      <c r="BU55" s="337"/>
      <c r="BV55" s="337"/>
      <c r="BW55" s="337"/>
      <c r="BX55" s="337"/>
      <c r="BY55" s="337"/>
      <c r="BZ55" s="337"/>
      <c r="CA55" s="337"/>
      <c r="CB55" s="337"/>
      <c r="CC55" s="337"/>
      <c r="CD55" s="337"/>
      <c r="CE55" s="337"/>
      <c r="CF55" s="189" t="s">
        <v>74</v>
      </c>
      <c r="CG55" s="190"/>
      <c r="CH55" s="190"/>
      <c r="CI55" s="190"/>
      <c r="CJ55" s="190"/>
      <c r="CK55" s="190"/>
      <c r="CL55" s="190"/>
      <c r="CM55" s="190"/>
      <c r="CN55" s="333" t="s">
        <v>368</v>
      </c>
      <c r="CO55" s="333"/>
      <c r="CP55" s="333"/>
      <c r="CQ55" s="333"/>
      <c r="CR55" s="333"/>
      <c r="CS55" s="333"/>
      <c r="CT55" s="333"/>
      <c r="CU55" s="333"/>
      <c r="CV55" s="190" t="s">
        <v>112</v>
      </c>
      <c r="CW55" s="190"/>
      <c r="CX55" s="190"/>
      <c r="CY55" s="190"/>
      <c r="CZ55" s="190"/>
      <c r="DA55" s="190"/>
      <c r="DB55" s="190"/>
      <c r="DC55" s="190"/>
      <c r="DD55" s="190"/>
      <c r="DE55" s="190"/>
      <c r="DF55" s="190"/>
      <c r="DG55" s="190"/>
      <c r="DH55" s="190" t="s">
        <v>112</v>
      </c>
      <c r="DI55" s="190"/>
      <c r="DJ55" s="190"/>
      <c r="DK55" s="190"/>
      <c r="DL55" s="190"/>
      <c r="DM55" s="190"/>
      <c r="DN55" s="190"/>
      <c r="DO55" s="190"/>
      <c r="DP55" s="190"/>
      <c r="DQ55" s="190"/>
      <c r="DR55" s="190"/>
      <c r="DS55" s="188">
        <f>DS44</f>
        <v>4286443.97</v>
      </c>
      <c r="DT55" s="188"/>
      <c r="DU55" s="188"/>
      <c r="DV55" s="188"/>
      <c r="DW55" s="188"/>
      <c r="DX55" s="188"/>
      <c r="DY55" s="188"/>
      <c r="DZ55" s="188"/>
      <c r="EA55" s="188"/>
      <c r="EB55" s="188"/>
      <c r="EC55" s="188"/>
      <c r="ED55" s="188"/>
      <c r="EE55" s="188"/>
      <c r="EF55" s="188"/>
      <c r="EG55" s="188"/>
      <c r="EH55" s="188"/>
      <c r="EI55" s="188"/>
      <c r="EJ55" s="188"/>
      <c r="EK55" s="188"/>
      <c r="EL55" s="188"/>
      <c r="EM55" s="188"/>
      <c r="EN55" s="188"/>
      <c r="EO55" s="188"/>
      <c r="EP55" s="188"/>
      <c r="EQ55" s="188"/>
      <c r="ER55" s="188"/>
      <c r="ES55" s="188"/>
      <c r="ET55" s="188"/>
      <c r="EU55" s="188"/>
      <c r="EV55" s="188"/>
      <c r="EW55" s="188"/>
      <c r="EX55" s="188"/>
      <c r="EY55" s="188"/>
      <c r="EZ55" s="191"/>
      <c r="FA55" s="191"/>
      <c r="FB55" s="191"/>
      <c r="FC55" s="191"/>
      <c r="FD55" s="191"/>
      <c r="FE55" s="191"/>
      <c r="FF55" s="191"/>
      <c r="FG55" s="191"/>
      <c r="FH55" s="191"/>
      <c r="FI55" s="191"/>
      <c r="FJ55" s="192"/>
    </row>
    <row r="56" spans="1:166" ht="13.5" customHeight="1">
      <c r="A56" s="228"/>
      <c r="B56" s="228"/>
      <c r="C56" s="228"/>
      <c r="D56" s="228"/>
      <c r="E56" s="228"/>
      <c r="F56" s="228"/>
      <c r="G56" s="228"/>
      <c r="H56" s="228"/>
      <c r="I56" s="239"/>
      <c r="J56" s="404"/>
      <c r="K56" s="405"/>
      <c r="L56" s="405"/>
      <c r="M56" s="405"/>
      <c r="N56" s="405"/>
      <c r="O56" s="405"/>
      <c r="P56" s="405"/>
      <c r="Q56" s="405"/>
      <c r="R56" s="405"/>
      <c r="S56" s="405"/>
      <c r="T56" s="405"/>
      <c r="U56" s="405"/>
      <c r="V56" s="405"/>
      <c r="W56" s="405"/>
      <c r="X56" s="405"/>
      <c r="Y56" s="405"/>
      <c r="Z56" s="405"/>
      <c r="AA56" s="405"/>
      <c r="AB56" s="405"/>
      <c r="AC56" s="405"/>
      <c r="AD56" s="405"/>
      <c r="AE56" s="405"/>
      <c r="AF56" s="405"/>
      <c r="AG56" s="405"/>
      <c r="AH56" s="405"/>
      <c r="AI56" s="405"/>
      <c r="AJ56" s="405"/>
      <c r="AK56" s="405"/>
      <c r="AL56" s="405"/>
      <c r="AM56" s="405"/>
      <c r="AN56" s="405"/>
      <c r="AO56" s="405"/>
      <c r="AP56" s="405"/>
      <c r="AQ56" s="405"/>
      <c r="AR56" s="405"/>
      <c r="AS56" s="405"/>
      <c r="AT56" s="405"/>
      <c r="AU56" s="405"/>
      <c r="AV56" s="405"/>
      <c r="AW56" s="405"/>
      <c r="AX56" s="405"/>
      <c r="AY56" s="405"/>
      <c r="AZ56" s="405"/>
      <c r="BA56" s="405"/>
      <c r="BB56" s="405"/>
      <c r="BC56" s="405"/>
      <c r="BD56" s="405"/>
      <c r="BE56" s="405"/>
      <c r="BF56" s="405"/>
      <c r="BG56" s="405"/>
      <c r="BH56" s="405"/>
      <c r="BI56" s="405"/>
      <c r="BJ56" s="405"/>
      <c r="BK56" s="405"/>
      <c r="BL56" s="405"/>
      <c r="BM56" s="405"/>
      <c r="BN56" s="405"/>
      <c r="BO56" s="405"/>
      <c r="BP56" s="405"/>
      <c r="BQ56" s="405"/>
      <c r="BR56" s="405"/>
      <c r="BS56" s="405"/>
      <c r="BT56" s="405"/>
      <c r="BU56" s="405"/>
      <c r="BV56" s="405"/>
      <c r="BW56" s="405"/>
      <c r="BX56" s="405"/>
      <c r="BY56" s="405"/>
      <c r="BZ56" s="405"/>
      <c r="CA56" s="405"/>
      <c r="CB56" s="405"/>
      <c r="CC56" s="405"/>
      <c r="CD56" s="405"/>
      <c r="CE56" s="405"/>
      <c r="CF56" s="189"/>
      <c r="CG56" s="190"/>
      <c r="CH56" s="190"/>
      <c r="CI56" s="190"/>
      <c r="CJ56" s="190"/>
      <c r="CK56" s="190"/>
      <c r="CL56" s="190"/>
      <c r="CM56" s="190"/>
      <c r="CN56" s="333"/>
      <c r="CO56" s="333"/>
      <c r="CP56" s="333"/>
      <c r="CQ56" s="333"/>
      <c r="CR56" s="333"/>
      <c r="CS56" s="333"/>
      <c r="CT56" s="333"/>
      <c r="CU56" s="333"/>
      <c r="CV56" s="190"/>
      <c r="CW56" s="190"/>
      <c r="CX56" s="190"/>
      <c r="CY56" s="190"/>
      <c r="CZ56" s="190"/>
      <c r="DA56" s="190"/>
      <c r="DB56" s="190"/>
      <c r="DC56" s="190"/>
      <c r="DD56" s="190"/>
      <c r="DE56" s="190"/>
      <c r="DF56" s="190"/>
      <c r="DG56" s="190"/>
      <c r="DH56" s="190"/>
      <c r="DI56" s="190"/>
      <c r="DJ56" s="190"/>
      <c r="DK56" s="190"/>
      <c r="DL56" s="190"/>
      <c r="DM56" s="190"/>
      <c r="DN56" s="190"/>
      <c r="DO56" s="190"/>
      <c r="DP56" s="190"/>
      <c r="DQ56" s="190"/>
      <c r="DR56" s="190"/>
      <c r="DS56" s="188"/>
      <c r="DT56" s="188"/>
      <c r="DU56" s="188"/>
      <c r="DV56" s="188"/>
      <c r="DW56" s="188"/>
      <c r="DX56" s="188"/>
      <c r="DY56" s="188"/>
      <c r="DZ56" s="188"/>
      <c r="EA56" s="188"/>
      <c r="EB56" s="188"/>
      <c r="EC56" s="188"/>
      <c r="ED56" s="188"/>
      <c r="EE56" s="188"/>
      <c r="EF56" s="188"/>
      <c r="EG56" s="188"/>
      <c r="EH56" s="188"/>
      <c r="EI56" s="188"/>
      <c r="EJ56" s="188"/>
      <c r="EK56" s="188"/>
      <c r="EL56" s="188"/>
      <c r="EM56" s="188"/>
      <c r="EN56" s="188"/>
      <c r="EO56" s="188"/>
      <c r="EP56" s="188"/>
      <c r="EQ56" s="188"/>
      <c r="ER56" s="188"/>
      <c r="ES56" s="188"/>
      <c r="ET56" s="188"/>
      <c r="EU56" s="188"/>
      <c r="EV56" s="188"/>
      <c r="EW56" s="188"/>
      <c r="EX56" s="188"/>
      <c r="EY56" s="188"/>
      <c r="EZ56" s="191"/>
      <c r="FA56" s="191"/>
      <c r="FB56" s="191"/>
      <c r="FC56" s="191"/>
      <c r="FD56" s="191"/>
      <c r="FE56" s="191"/>
      <c r="FF56" s="191"/>
      <c r="FG56" s="191"/>
      <c r="FH56" s="191"/>
      <c r="FI56" s="191"/>
      <c r="FJ56" s="192"/>
    </row>
    <row r="57" spans="1:166" ht="13.5" customHeight="1">
      <c r="A57" s="30"/>
      <c r="B57" s="30"/>
      <c r="C57" s="30"/>
      <c r="D57" s="30"/>
      <c r="E57" s="30"/>
      <c r="F57" s="30"/>
      <c r="G57" s="30"/>
      <c r="H57" s="30"/>
      <c r="I57" s="31"/>
      <c r="J57" s="331"/>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32"/>
      <c r="AL57" s="332"/>
      <c r="AM57" s="332"/>
      <c r="AN57" s="332"/>
      <c r="AO57" s="332"/>
      <c r="AP57" s="332"/>
      <c r="AQ57" s="332"/>
      <c r="AR57" s="332"/>
      <c r="AS57" s="332"/>
      <c r="AT57" s="332"/>
      <c r="AU57" s="332"/>
      <c r="AV57" s="332"/>
      <c r="AW57" s="332"/>
      <c r="AX57" s="332"/>
      <c r="AY57" s="332"/>
      <c r="AZ57" s="332"/>
      <c r="BA57" s="332"/>
      <c r="BB57" s="332"/>
      <c r="BC57" s="332"/>
      <c r="BD57" s="332"/>
      <c r="BE57" s="332"/>
      <c r="BF57" s="332"/>
      <c r="BG57" s="332"/>
      <c r="BH57" s="332"/>
      <c r="BI57" s="332"/>
      <c r="BJ57" s="332"/>
      <c r="BK57" s="332"/>
      <c r="BL57" s="332"/>
      <c r="BM57" s="332"/>
      <c r="BN57" s="332"/>
      <c r="BO57" s="332"/>
      <c r="BP57" s="332"/>
      <c r="BQ57" s="332"/>
      <c r="BR57" s="332"/>
      <c r="BS57" s="332"/>
      <c r="BT57" s="332"/>
      <c r="BU57" s="332"/>
      <c r="BV57" s="332"/>
      <c r="BW57" s="332"/>
      <c r="BX57" s="332"/>
      <c r="BY57" s="332"/>
      <c r="BZ57" s="332"/>
      <c r="CA57" s="332"/>
      <c r="CB57" s="332"/>
      <c r="CC57" s="332"/>
      <c r="CD57" s="332"/>
      <c r="CE57" s="332"/>
      <c r="CF57" s="189"/>
      <c r="CG57" s="190"/>
      <c r="CH57" s="190"/>
      <c r="CI57" s="190"/>
      <c r="CJ57" s="190"/>
      <c r="CK57" s="190"/>
      <c r="CL57" s="190"/>
      <c r="CM57" s="190"/>
      <c r="CN57" s="333" t="s">
        <v>369</v>
      </c>
      <c r="CO57" s="333"/>
      <c r="CP57" s="333"/>
      <c r="CQ57" s="333"/>
      <c r="CR57" s="333"/>
      <c r="CS57" s="333"/>
      <c r="CT57" s="333"/>
      <c r="CU57" s="333"/>
      <c r="CV57" s="333" t="s">
        <v>112</v>
      </c>
      <c r="CW57" s="333"/>
      <c r="CX57" s="333"/>
      <c r="CY57" s="333"/>
      <c r="CZ57" s="333"/>
      <c r="DA57" s="333"/>
      <c r="DB57" s="333"/>
      <c r="DC57" s="333"/>
      <c r="DD57" s="333"/>
      <c r="DE57" s="333"/>
      <c r="DF57" s="333"/>
      <c r="DG57" s="333"/>
      <c r="DH57" s="333" t="s">
        <v>112</v>
      </c>
      <c r="DI57" s="333"/>
      <c r="DJ57" s="333"/>
      <c r="DK57" s="333"/>
      <c r="DL57" s="333"/>
      <c r="DM57" s="333"/>
      <c r="DN57" s="333"/>
      <c r="DO57" s="333"/>
      <c r="DP57" s="333"/>
      <c r="DQ57" s="333"/>
      <c r="DR57" s="333"/>
      <c r="DS57" s="188"/>
      <c r="DT57" s="188"/>
      <c r="DU57" s="188"/>
      <c r="DV57" s="188"/>
      <c r="DW57" s="188"/>
      <c r="DX57" s="188"/>
      <c r="DY57" s="188"/>
      <c r="DZ57" s="188"/>
      <c r="EA57" s="188"/>
      <c r="EB57" s="188"/>
      <c r="EC57" s="188"/>
      <c r="ED57" s="188">
        <f>ED44</f>
        <v>4278788.37</v>
      </c>
      <c r="EE57" s="188"/>
      <c r="EF57" s="188"/>
      <c r="EG57" s="188"/>
      <c r="EH57" s="188"/>
      <c r="EI57" s="188"/>
      <c r="EJ57" s="188"/>
      <c r="EK57" s="188"/>
      <c r="EL57" s="188"/>
      <c r="EM57" s="188"/>
      <c r="EN57" s="188"/>
      <c r="EO57" s="188"/>
      <c r="EP57" s="188"/>
      <c r="EQ57" s="188"/>
      <c r="ER57" s="188"/>
      <c r="ES57" s="188"/>
      <c r="ET57" s="188"/>
      <c r="EU57" s="188"/>
      <c r="EV57" s="188"/>
      <c r="EW57" s="188"/>
      <c r="EX57" s="188"/>
      <c r="EY57" s="188"/>
      <c r="EZ57" s="191"/>
      <c r="FA57" s="191"/>
      <c r="FB57" s="191"/>
      <c r="FC57" s="191"/>
      <c r="FD57" s="191"/>
      <c r="FE57" s="191"/>
      <c r="FF57" s="191"/>
      <c r="FG57" s="191"/>
      <c r="FH57" s="191"/>
      <c r="FI57" s="191"/>
      <c r="FJ57" s="192"/>
    </row>
    <row r="58" spans="1:166" ht="10.5" thickBot="1">
      <c r="A58" s="338"/>
      <c r="B58" s="338"/>
      <c r="C58" s="338"/>
      <c r="D58" s="338"/>
      <c r="E58" s="338"/>
      <c r="F58" s="338"/>
      <c r="G58" s="338"/>
      <c r="H58" s="338"/>
      <c r="I58" s="339"/>
      <c r="J58" s="331"/>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332"/>
      <c r="AY58" s="332"/>
      <c r="AZ58" s="332"/>
      <c r="BA58" s="332"/>
      <c r="BB58" s="332"/>
      <c r="BC58" s="332"/>
      <c r="BD58" s="332"/>
      <c r="BE58" s="332"/>
      <c r="BF58" s="332"/>
      <c r="BG58" s="332"/>
      <c r="BH58" s="332"/>
      <c r="BI58" s="332"/>
      <c r="BJ58" s="332"/>
      <c r="BK58" s="332"/>
      <c r="BL58" s="332"/>
      <c r="BM58" s="332"/>
      <c r="BN58" s="332"/>
      <c r="BO58" s="332"/>
      <c r="BP58" s="332"/>
      <c r="BQ58" s="332"/>
      <c r="BR58" s="332"/>
      <c r="BS58" s="332"/>
      <c r="BT58" s="332"/>
      <c r="BU58" s="332"/>
      <c r="BV58" s="332"/>
      <c r="BW58" s="332"/>
      <c r="BX58" s="332"/>
      <c r="BY58" s="332"/>
      <c r="BZ58" s="332"/>
      <c r="CA58" s="332"/>
      <c r="CB58" s="332"/>
      <c r="CC58" s="332"/>
      <c r="CD58" s="332"/>
      <c r="CE58" s="332"/>
      <c r="CF58" s="340"/>
      <c r="CG58" s="341"/>
      <c r="CH58" s="341"/>
      <c r="CI58" s="341"/>
      <c r="CJ58" s="341"/>
      <c r="CK58" s="341"/>
      <c r="CL58" s="341"/>
      <c r="CM58" s="341"/>
      <c r="CN58" s="342" t="s">
        <v>546</v>
      </c>
      <c r="CO58" s="342"/>
      <c r="CP58" s="342"/>
      <c r="CQ58" s="342"/>
      <c r="CR58" s="342"/>
      <c r="CS58" s="342"/>
      <c r="CT58" s="342"/>
      <c r="CU58" s="342"/>
      <c r="CV58" s="342" t="s">
        <v>112</v>
      </c>
      <c r="CW58" s="342"/>
      <c r="CX58" s="342"/>
      <c r="CY58" s="342"/>
      <c r="CZ58" s="342"/>
      <c r="DA58" s="342"/>
      <c r="DB58" s="342"/>
      <c r="DC58" s="342"/>
      <c r="DD58" s="342"/>
      <c r="DE58" s="342"/>
      <c r="DF58" s="342"/>
      <c r="DG58" s="342"/>
      <c r="DH58" s="342" t="s">
        <v>112</v>
      </c>
      <c r="DI58" s="342"/>
      <c r="DJ58" s="342"/>
      <c r="DK58" s="342"/>
      <c r="DL58" s="342"/>
      <c r="DM58" s="342"/>
      <c r="DN58" s="342"/>
      <c r="DO58" s="342"/>
      <c r="DP58" s="342"/>
      <c r="DQ58" s="342"/>
      <c r="DR58" s="342"/>
      <c r="DS58" s="343"/>
      <c r="DT58" s="343"/>
      <c r="DU58" s="343"/>
      <c r="DV58" s="343"/>
      <c r="DW58" s="343"/>
      <c r="DX58" s="343"/>
      <c r="DY58" s="343"/>
      <c r="DZ58" s="343"/>
      <c r="EA58" s="343"/>
      <c r="EB58" s="343"/>
      <c r="EC58" s="343"/>
      <c r="ED58" s="343"/>
      <c r="EE58" s="343"/>
      <c r="EF58" s="343"/>
      <c r="EG58" s="343"/>
      <c r="EH58" s="343"/>
      <c r="EI58" s="343"/>
      <c r="EJ58" s="343"/>
      <c r="EK58" s="343"/>
      <c r="EL58" s="343"/>
      <c r="EM58" s="343"/>
      <c r="EN58" s="343"/>
      <c r="EO58" s="343">
        <f>EO44</f>
        <v>4278788.37</v>
      </c>
      <c r="EP58" s="343"/>
      <c r="EQ58" s="343"/>
      <c r="ER58" s="343"/>
      <c r="ES58" s="343"/>
      <c r="ET58" s="343"/>
      <c r="EU58" s="343"/>
      <c r="EV58" s="343"/>
      <c r="EW58" s="343"/>
      <c r="EX58" s="343"/>
      <c r="EY58" s="343"/>
      <c r="EZ58" s="344"/>
      <c r="FA58" s="344"/>
      <c r="FB58" s="344"/>
      <c r="FC58" s="344"/>
      <c r="FD58" s="344"/>
      <c r="FE58" s="344"/>
      <c r="FF58" s="344"/>
      <c r="FG58" s="344"/>
      <c r="FH58" s="344"/>
      <c r="FI58" s="344"/>
      <c r="FJ58" s="345"/>
    </row>
    <row r="59" ht="8.25" customHeight="1"/>
    <row r="60" ht="8.25" customHeight="1"/>
    <row r="61" spans="1:80" ht="9.75">
      <c r="A61" s="13" t="s">
        <v>558</v>
      </c>
      <c r="AA61" s="406" t="s">
        <v>564</v>
      </c>
      <c r="AB61" s="406"/>
      <c r="AC61" s="406"/>
      <c r="AD61" s="406"/>
      <c r="AE61" s="406"/>
      <c r="AF61" s="406"/>
      <c r="AG61" s="406"/>
      <c r="AH61" s="406"/>
      <c r="AI61" s="406"/>
      <c r="AJ61" s="406"/>
      <c r="AK61" s="406"/>
      <c r="AL61" s="406"/>
      <c r="AM61" s="406"/>
      <c r="AN61" s="406"/>
      <c r="AO61" s="406"/>
      <c r="AP61" s="406"/>
      <c r="AQ61" s="406"/>
      <c r="AR61" s="406"/>
      <c r="AS61" s="38"/>
      <c r="AT61" s="38"/>
      <c r="AU61" s="406"/>
      <c r="AV61" s="406"/>
      <c r="AW61" s="406"/>
      <c r="AX61" s="406"/>
      <c r="AY61" s="406"/>
      <c r="AZ61" s="406"/>
      <c r="BA61" s="406"/>
      <c r="BB61" s="406"/>
      <c r="BC61" s="406"/>
      <c r="BD61" s="406"/>
      <c r="BE61" s="406"/>
      <c r="BF61" s="406"/>
      <c r="BG61" s="38"/>
      <c r="BH61" s="38"/>
      <c r="BI61" s="406" t="s">
        <v>565</v>
      </c>
      <c r="BJ61" s="406"/>
      <c r="BK61" s="406"/>
      <c r="BL61" s="406"/>
      <c r="BM61" s="406"/>
      <c r="BN61" s="406"/>
      <c r="BO61" s="406"/>
      <c r="BP61" s="406"/>
      <c r="BQ61" s="406"/>
      <c r="BR61" s="406"/>
      <c r="BS61" s="406"/>
      <c r="BT61" s="406"/>
      <c r="BU61" s="406"/>
      <c r="BV61" s="406"/>
      <c r="BW61" s="406"/>
      <c r="BX61" s="406"/>
      <c r="BY61" s="406"/>
      <c r="BZ61" s="406"/>
      <c r="CA61" s="406"/>
      <c r="CB61" s="406"/>
    </row>
    <row r="62" spans="1:80" ht="9.75">
      <c r="A62" s="13" t="s">
        <v>559</v>
      </c>
      <c r="AA62" s="334"/>
      <c r="AB62" s="334"/>
      <c r="AC62" s="334"/>
      <c r="AD62" s="334"/>
      <c r="AE62" s="334"/>
      <c r="AF62" s="334"/>
      <c r="AG62" s="334"/>
      <c r="AH62" s="334"/>
      <c r="AI62" s="334"/>
      <c r="AJ62" s="334"/>
      <c r="AK62" s="334"/>
      <c r="AL62" s="334"/>
      <c r="AM62" s="334"/>
      <c r="AN62" s="334"/>
      <c r="AO62" s="334"/>
      <c r="AP62" s="334"/>
      <c r="AQ62" s="334"/>
      <c r="AR62" s="334"/>
      <c r="AS62" s="38"/>
      <c r="AT62" s="38"/>
      <c r="AU62" s="334"/>
      <c r="AV62" s="334"/>
      <c r="AW62" s="334"/>
      <c r="AX62" s="334"/>
      <c r="AY62" s="334"/>
      <c r="AZ62" s="334"/>
      <c r="BA62" s="334"/>
      <c r="BB62" s="334"/>
      <c r="BC62" s="334"/>
      <c r="BD62" s="334"/>
      <c r="BE62" s="334"/>
      <c r="BF62" s="334"/>
      <c r="BG62" s="38"/>
      <c r="BH62" s="38"/>
      <c r="BI62" s="334"/>
      <c r="BJ62" s="334"/>
      <c r="BK62" s="334"/>
      <c r="BL62" s="334"/>
      <c r="BM62" s="334"/>
      <c r="BN62" s="334"/>
      <c r="BO62" s="334"/>
      <c r="BP62" s="334"/>
      <c r="BQ62" s="334"/>
      <c r="BR62" s="334"/>
      <c r="BS62" s="334"/>
      <c r="BT62" s="334"/>
      <c r="BU62" s="334"/>
      <c r="BV62" s="334"/>
      <c r="BW62" s="334"/>
      <c r="BX62" s="334"/>
      <c r="BY62" s="334"/>
      <c r="BZ62" s="334"/>
      <c r="CA62" s="334"/>
      <c r="CB62" s="334"/>
    </row>
    <row r="63" spans="27:80" ht="10.5" customHeight="1">
      <c r="AA63" s="210" t="s">
        <v>217</v>
      </c>
      <c r="AB63" s="210"/>
      <c r="AC63" s="210"/>
      <c r="AD63" s="210"/>
      <c r="AE63" s="210"/>
      <c r="AF63" s="210"/>
      <c r="AG63" s="210"/>
      <c r="AH63" s="210"/>
      <c r="AI63" s="210"/>
      <c r="AJ63" s="210"/>
      <c r="AK63" s="210"/>
      <c r="AL63" s="210"/>
      <c r="AM63" s="210"/>
      <c r="AN63" s="210"/>
      <c r="AO63" s="210"/>
      <c r="AP63" s="210"/>
      <c r="AQ63" s="210"/>
      <c r="AR63" s="210"/>
      <c r="AS63" s="3"/>
      <c r="AT63" s="3"/>
      <c r="AU63" s="210" t="s">
        <v>93</v>
      </c>
      <c r="AV63" s="210"/>
      <c r="AW63" s="210"/>
      <c r="AX63" s="210"/>
      <c r="AY63" s="210"/>
      <c r="AZ63" s="210"/>
      <c r="BA63" s="210"/>
      <c r="BB63" s="210"/>
      <c r="BC63" s="210"/>
      <c r="BD63" s="210"/>
      <c r="BE63" s="210"/>
      <c r="BF63" s="210"/>
      <c r="BG63" s="3"/>
      <c r="BH63" s="3"/>
      <c r="BI63" s="210" t="s">
        <v>94</v>
      </c>
      <c r="BJ63" s="210"/>
      <c r="BK63" s="210"/>
      <c r="BL63" s="210"/>
      <c r="BM63" s="210"/>
      <c r="BN63" s="210"/>
      <c r="BO63" s="210"/>
      <c r="BP63" s="210"/>
      <c r="BQ63" s="210"/>
      <c r="BR63" s="210"/>
      <c r="BS63" s="210"/>
      <c r="BT63" s="210"/>
      <c r="BU63" s="210"/>
      <c r="BV63" s="210"/>
      <c r="BW63" s="210"/>
      <c r="BX63" s="210"/>
      <c r="BY63" s="210"/>
      <c r="BZ63" s="210"/>
      <c r="CA63" s="210"/>
      <c r="CB63" s="210"/>
    </row>
    <row r="64" spans="1:80" ht="12" customHeight="1">
      <c r="A64" s="13" t="s">
        <v>218</v>
      </c>
      <c r="AA64" s="334" t="s">
        <v>394</v>
      </c>
      <c r="AB64" s="334"/>
      <c r="AC64" s="334"/>
      <c r="AD64" s="334"/>
      <c r="AE64" s="334"/>
      <c r="AF64" s="334"/>
      <c r="AG64" s="334"/>
      <c r="AH64" s="334"/>
      <c r="AI64" s="334"/>
      <c r="AJ64" s="334"/>
      <c r="AK64" s="334"/>
      <c r="AL64" s="334"/>
      <c r="AM64" s="334"/>
      <c r="AN64" s="334"/>
      <c r="AO64" s="334"/>
      <c r="AP64" s="334"/>
      <c r="AQ64" s="334"/>
      <c r="AR64" s="334"/>
      <c r="AS64" s="39"/>
      <c r="AT64" s="39"/>
      <c r="AU64" s="334" t="s">
        <v>517</v>
      </c>
      <c r="AV64" s="334"/>
      <c r="AW64" s="334"/>
      <c r="AX64" s="334"/>
      <c r="AY64" s="334"/>
      <c r="AZ64" s="334"/>
      <c r="BA64" s="334"/>
      <c r="BB64" s="334"/>
      <c r="BC64" s="334"/>
      <c r="BD64" s="334"/>
      <c r="BE64" s="334"/>
      <c r="BF64" s="334"/>
      <c r="BG64" s="39"/>
      <c r="BH64" s="39"/>
      <c r="BI64" s="335" t="s">
        <v>395</v>
      </c>
      <c r="BJ64" s="335"/>
      <c r="BK64" s="335"/>
      <c r="BL64" s="335"/>
      <c r="BM64" s="335"/>
      <c r="BN64" s="335"/>
      <c r="BO64" s="335"/>
      <c r="BP64" s="335"/>
      <c r="BQ64" s="335"/>
      <c r="BR64" s="335"/>
      <c r="BS64" s="335"/>
      <c r="BT64" s="335"/>
      <c r="BU64" s="335"/>
      <c r="BV64" s="335"/>
      <c r="BW64" s="335"/>
      <c r="BX64" s="335"/>
      <c r="BY64" s="335"/>
      <c r="BZ64" s="335"/>
      <c r="CA64" s="335"/>
      <c r="CB64" s="335"/>
    </row>
    <row r="65" spans="27:80" ht="10.5" customHeight="1">
      <c r="AA65" s="210" t="s">
        <v>217</v>
      </c>
      <c r="AB65" s="210"/>
      <c r="AC65" s="210"/>
      <c r="AD65" s="210"/>
      <c r="AE65" s="210"/>
      <c r="AF65" s="210"/>
      <c r="AG65" s="210"/>
      <c r="AH65" s="210"/>
      <c r="AI65" s="210"/>
      <c r="AJ65" s="210"/>
      <c r="AK65" s="210"/>
      <c r="AL65" s="210"/>
      <c r="AM65" s="210"/>
      <c r="AN65" s="210"/>
      <c r="AO65" s="210"/>
      <c r="AP65" s="210"/>
      <c r="AQ65" s="210"/>
      <c r="AR65" s="210"/>
      <c r="AS65" s="3"/>
      <c r="AT65" s="3"/>
      <c r="AU65" s="210" t="s">
        <v>93</v>
      </c>
      <c r="AV65" s="210"/>
      <c r="AW65" s="210"/>
      <c r="AX65" s="210"/>
      <c r="AY65" s="210"/>
      <c r="AZ65" s="210"/>
      <c r="BA65" s="210"/>
      <c r="BB65" s="210"/>
      <c r="BC65" s="210"/>
      <c r="BD65" s="210"/>
      <c r="BE65" s="210"/>
      <c r="BF65" s="210"/>
      <c r="BG65" s="3"/>
      <c r="BH65" s="3"/>
      <c r="BI65" s="210" t="s">
        <v>219</v>
      </c>
      <c r="BJ65" s="210"/>
      <c r="BK65" s="210"/>
      <c r="BL65" s="210"/>
      <c r="BM65" s="210"/>
      <c r="BN65" s="210"/>
      <c r="BO65" s="210"/>
      <c r="BP65" s="210"/>
      <c r="BQ65" s="210"/>
      <c r="BR65" s="210"/>
      <c r="BS65" s="210"/>
      <c r="BT65" s="210"/>
      <c r="BU65" s="210"/>
      <c r="BV65" s="210"/>
      <c r="BW65" s="210"/>
      <c r="BX65" s="210"/>
      <c r="BY65" s="210"/>
      <c r="BZ65" s="210"/>
      <c r="CA65" s="210"/>
      <c r="CB65" s="210"/>
    </row>
    <row r="66" spans="27:80" ht="3" customHeight="1">
      <c r="AA66" s="7"/>
      <c r="AB66" s="7"/>
      <c r="AC66" s="7"/>
      <c r="AD66" s="7"/>
      <c r="AE66" s="7"/>
      <c r="AF66" s="7"/>
      <c r="AG66" s="7"/>
      <c r="AH66" s="7"/>
      <c r="AI66" s="7"/>
      <c r="AJ66" s="7"/>
      <c r="AK66" s="7"/>
      <c r="AL66" s="7"/>
      <c r="AM66" s="7"/>
      <c r="AN66" s="7"/>
      <c r="AO66" s="7"/>
      <c r="AP66" s="7"/>
      <c r="AQ66" s="7"/>
      <c r="AR66" s="7"/>
      <c r="AS66" s="3"/>
      <c r="AT66" s="3"/>
      <c r="AU66" s="7"/>
      <c r="AV66" s="7"/>
      <c r="AW66" s="7"/>
      <c r="AX66" s="7"/>
      <c r="AY66" s="7"/>
      <c r="AZ66" s="7"/>
      <c r="BA66" s="7"/>
      <c r="BB66" s="7"/>
      <c r="BC66" s="7"/>
      <c r="BD66" s="7"/>
      <c r="BE66" s="7"/>
      <c r="BF66" s="7"/>
      <c r="BG66" s="3"/>
      <c r="BH66" s="3"/>
      <c r="BI66" s="7"/>
      <c r="BJ66" s="7"/>
      <c r="BK66" s="7"/>
      <c r="BL66" s="7"/>
      <c r="BM66" s="7"/>
      <c r="BN66" s="7"/>
      <c r="BO66" s="7"/>
      <c r="BP66" s="7"/>
      <c r="BQ66" s="7"/>
      <c r="BR66" s="7"/>
      <c r="BS66" s="7"/>
      <c r="BT66" s="7"/>
      <c r="BU66" s="7"/>
      <c r="BV66" s="7"/>
      <c r="BW66" s="7"/>
      <c r="BX66" s="7"/>
      <c r="BY66" s="7"/>
      <c r="BZ66" s="7"/>
      <c r="CA66" s="7"/>
      <c r="CB66" s="7"/>
    </row>
    <row r="67" spans="1:24" s="41" customFormat="1" ht="12" customHeight="1">
      <c r="A67" s="304" t="s">
        <v>95</v>
      </c>
      <c r="B67" s="304"/>
      <c r="C67" s="302" t="str">
        <f>'стр.1_4'!BI13</f>
        <v>10</v>
      </c>
      <c r="D67" s="302"/>
      <c r="E67" s="302"/>
      <c r="F67" s="303" t="s">
        <v>95</v>
      </c>
      <c r="G67" s="303"/>
      <c r="H67" s="302" t="str">
        <f>'стр.1_4'!BO13</f>
        <v>октября</v>
      </c>
      <c r="I67" s="302"/>
      <c r="J67" s="302"/>
      <c r="K67" s="302"/>
      <c r="L67" s="302"/>
      <c r="M67" s="302"/>
      <c r="N67" s="302"/>
      <c r="O67" s="302"/>
      <c r="P67" s="302"/>
      <c r="Q67" s="302"/>
      <c r="R67" s="304">
        <v>20</v>
      </c>
      <c r="S67" s="304"/>
      <c r="T67" s="304"/>
      <c r="U67" s="305" t="str">
        <f>'стр.1_4'!CG13</f>
        <v>22</v>
      </c>
      <c r="V67" s="305"/>
      <c r="W67" s="305"/>
      <c r="X67" s="41" t="s">
        <v>75</v>
      </c>
    </row>
    <row r="68" ht="10.5" thickBot="1"/>
    <row r="69" spans="1:25" ht="9.75">
      <c r="A69" s="23"/>
      <c r="B69" s="23"/>
      <c r="C69" s="23"/>
      <c r="D69" s="23"/>
      <c r="E69" s="23"/>
      <c r="F69" s="23"/>
      <c r="G69" s="23"/>
      <c r="H69" s="23"/>
      <c r="I69" s="23"/>
      <c r="J69" s="23"/>
      <c r="K69" s="23"/>
      <c r="L69" s="23"/>
      <c r="M69" s="23"/>
      <c r="N69" s="23"/>
      <c r="O69" s="23"/>
      <c r="P69" s="23"/>
      <c r="Q69" s="23"/>
      <c r="R69" s="23"/>
      <c r="S69" s="23"/>
      <c r="T69" s="23"/>
      <c r="U69" s="23"/>
      <c r="V69" s="23"/>
      <c r="W69" s="23"/>
      <c r="X69" s="23"/>
      <c r="Y69" s="23"/>
    </row>
    <row r="70" spans="1:166" s="3" customFormat="1" ht="10.5" customHeight="1">
      <c r="A70" s="20" t="s">
        <v>1</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row>
    <row r="71" spans="1:166" s="3" customFormat="1" ht="42" customHeight="1">
      <c r="A71" s="186" t="s">
        <v>0</v>
      </c>
      <c r="B71" s="276"/>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c r="AR71" s="276"/>
      <c r="AS71" s="276"/>
      <c r="AT71" s="276"/>
      <c r="AU71" s="276"/>
      <c r="AV71" s="276"/>
      <c r="AW71" s="276"/>
      <c r="AX71" s="276"/>
      <c r="AY71" s="276"/>
      <c r="AZ71" s="276"/>
      <c r="BA71" s="276"/>
      <c r="BB71" s="276"/>
      <c r="BC71" s="276"/>
      <c r="BD71" s="276"/>
      <c r="BE71" s="276"/>
      <c r="BF71" s="276"/>
      <c r="BG71" s="276"/>
      <c r="BH71" s="276"/>
      <c r="BI71" s="276"/>
      <c r="BJ71" s="276"/>
      <c r="BK71" s="276"/>
      <c r="BL71" s="276"/>
      <c r="BM71" s="276"/>
      <c r="BN71" s="276"/>
      <c r="BO71" s="276"/>
      <c r="BP71" s="276"/>
      <c r="BQ71" s="276"/>
      <c r="BR71" s="276"/>
      <c r="BS71" s="276"/>
      <c r="BT71" s="276"/>
      <c r="BU71" s="276"/>
      <c r="BV71" s="276"/>
      <c r="BW71" s="276"/>
      <c r="BX71" s="276"/>
      <c r="BY71" s="276"/>
      <c r="BZ71" s="276"/>
      <c r="CA71" s="276"/>
      <c r="CB71" s="276"/>
      <c r="CC71" s="276"/>
      <c r="CD71" s="276"/>
      <c r="CE71" s="276"/>
      <c r="CF71" s="276"/>
      <c r="CG71" s="276"/>
      <c r="CH71" s="276"/>
      <c r="CI71" s="276"/>
      <c r="CJ71" s="276"/>
      <c r="CK71" s="276"/>
      <c r="CL71" s="276"/>
      <c r="CM71" s="276"/>
      <c r="CN71" s="276"/>
      <c r="CO71" s="276"/>
      <c r="CP71" s="276"/>
      <c r="CQ71" s="276"/>
      <c r="CR71" s="276"/>
      <c r="CS71" s="276"/>
      <c r="CT71" s="276"/>
      <c r="CU71" s="276"/>
      <c r="CV71" s="276"/>
      <c r="CW71" s="276"/>
      <c r="CX71" s="276"/>
      <c r="CY71" s="276"/>
      <c r="CZ71" s="276"/>
      <c r="DA71" s="276"/>
      <c r="DB71" s="276"/>
      <c r="DC71" s="276"/>
      <c r="DD71" s="276"/>
      <c r="DE71" s="276"/>
      <c r="DF71" s="276"/>
      <c r="DG71" s="276"/>
      <c r="DH71" s="276"/>
      <c r="DI71" s="276"/>
      <c r="DJ71" s="276"/>
      <c r="DK71" s="276"/>
      <c r="DL71" s="276"/>
      <c r="DM71" s="276"/>
      <c r="DN71" s="276"/>
      <c r="DO71" s="276"/>
      <c r="DP71" s="276"/>
      <c r="DQ71" s="276"/>
      <c r="DR71" s="276"/>
      <c r="DS71" s="276"/>
      <c r="DT71" s="276"/>
      <c r="DU71" s="276"/>
      <c r="DV71" s="276"/>
      <c r="DW71" s="276"/>
      <c r="DX71" s="276"/>
      <c r="DY71" s="276"/>
      <c r="DZ71" s="276"/>
      <c r="EA71" s="276"/>
      <c r="EB71" s="276"/>
      <c r="EC71" s="276"/>
      <c r="ED71" s="276"/>
      <c r="EE71" s="276"/>
      <c r="EF71" s="276"/>
      <c r="EG71" s="276"/>
      <c r="EH71" s="276"/>
      <c r="EI71" s="276"/>
      <c r="EJ71" s="276"/>
      <c r="EK71" s="276"/>
      <c r="EL71" s="276"/>
      <c r="EM71" s="276"/>
      <c r="EN71" s="276"/>
      <c r="EO71" s="276"/>
      <c r="EP71" s="276"/>
      <c r="EQ71" s="276"/>
      <c r="ER71" s="276"/>
      <c r="ES71" s="276"/>
      <c r="ET71" s="276"/>
      <c r="EU71" s="276"/>
      <c r="EV71" s="276"/>
      <c r="EW71" s="276"/>
      <c r="EX71" s="276"/>
      <c r="EY71" s="276"/>
      <c r="EZ71" s="276"/>
      <c r="FA71" s="276"/>
      <c r="FB71" s="276"/>
      <c r="FC71" s="276"/>
      <c r="FD71" s="276"/>
      <c r="FE71" s="276"/>
      <c r="FF71" s="276"/>
      <c r="FG71" s="276"/>
      <c r="FH71" s="276"/>
      <c r="FI71" s="276"/>
      <c r="FJ71" s="276"/>
    </row>
    <row r="72" spans="1:166" s="3" customFormat="1" ht="9" customHeight="1">
      <c r="A72" s="20" t="s">
        <v>2</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row>
    <row r="73" spans="1:166" s="3" customFormat="1" ht="33.75" customHeight="1">
      <c r="A73" s="186" t="s">
        <v>8</v>
      </c>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276"/>
      <c r="AJ73" s="276"/>
      <c r="AK73" s="276"/>
      <c r="AL73" s="276"/>
      <c r="AM73" s="276"/>
      <c r="AN73" s="276"/>
      <c r="AO73" s="276"/>
      <c r="AP73" s="276"/>
      <c r="AQ73" s="276"/>
      <c r="AR73" s="276"/>
      <c r="AS73" s="276"/>
      <c r="AT73" s="276"/>
      <c r="AU73" s="276"/>
      <c r="AV73" s="276"/>
      <c r="AW73" s="276"/>
      <c r="AX73" s="276"/>
      <c r="AY73" s="276"/>
      <c r="AZ73" s="276"/>
      <c r="BA73" s="276"/>
      <c r="BB73" s="276"/>
      <c r="BC73" s="276"/>
      <c r="BD73" s="276"/>
      <c r="BE73" s="276"/>
      <c r="BF73" s="276"/>
      <c r="BG73" s="276"/>
      <c r="BH73" s="276"/>
      <c r="BI73" s="276"/>
      <c r="BJ73" s="276"/>
      <c r="BK73" s="276"/>
      <c r="BL73" s="276"/>
      <c r="BM73" s="276"/>
      <c r="BN73" s="276"/>
      <c r="BO73" s="276"/>
      <c r="BP73" s="276"/>
      <c r="BQ73" s="276"/>
      <c r="BR73" s="276"/>
      <c r="BS73" s="276"/>
      <c r="BT73" s="276"/>
      <c r="BU73" s="276"/>
      <c r="BV73" s="276"/>
      <c r="BW73" s="276"/>
      <c r="BX73" s="276"/>
      <c r="BY73" s="276"/>
      <c r="BZ73" s="276"/>
      <c r="CA73" s="276"/>
      <c r="CB73" s="276"/>
      <c r="CC73" s="276"/>
      <c r="CD73" s="276"/>
      <c r="CE73" s="276"/>
      <c r="CF73" s="276"/>
      <c r="CG73" s="276"/>
      <c r="CH73" s="276"/>
      <c r="CI73" s="276"/>
      <c r="CJ73" s="276"/>
      <c r="CK73" s="276"/>
      <c r="CL73" s="276"/>
      <c r="CM73" s="276"/>
      <c r="CN73" s="276"/>
      <c r="CO73" s="276"/>
      <c r="CP73" s="276"/>
      <c r="CQ73" s="276"/>
      <c r="CR73" s="276"/>
      <c r="CS73" s="276"/>
      <c r="CT73" s="276"/>
      <c r="CU73" s="276"/>
      <c r="CV73" s="276"/>
      <c r="CW73" s="276"/>
      <c r="CX73" s="276"/>
      <c r="CY73" s="276"/>
      <c r="CZ73" s="276"/>
      <c r="DA73" s="276"/>
      <c r="DB73" s="276"/>
      <c r="DC73" s="276"/>
      <c r="DD73" s="276"/>
      <c r="DE73" s="276"/>
      <c r="DF73" s="276"/>
      <c r="DG73" s="276"/>
      <c r="DH73" s="276"/>
      <c r="DI73" s="276"/>
      <c r="DJ73" s="276"/>
      <c r="DK73" s="276"/>
      <c r="DL73" s="276"/>
      <c r="DM73" s="276"/>
      <c r="DN73" s="276"/>
      <c r="DO73" s="276"/>
      <c r="DP73" s="276"/>
      <c r="DQ73" s="276"/>
      <c r="DR73" s="276"/>
      <c r="DS73" s="276"/>
      <c r="DT73" s="276"/>
      <c r="DU73" s="276"/>
      <c r="DV73" s="276"/>
      <c r="DW73" s="276"/>
      <c r="DX73" s="276"/>
      <c r="DY73" s="276"/>
      <c r="DZ73" s="276"/>
      <c r="EA73" s="276"/>
      <c r="EB73" s="276"/>
      <c r="EC73" s="276"/>
      <c r="ED73" s="276"/>
      <c r="EE73" s="276"/>
      <c r="EF73" s="276"/>
      <c r="EG73" s="276"/>
      <c r="EH73" s="276"/>
      <c r="EI73" s="276"/>
      <c r="EJ73" s="276"/>
      <c r="EK73" s="276"/>
      <c r="EL73" s="276"/>
      <c r="EM73" s="276"/>
      <c r="EN73" s="276"/>
      <c r="EO73" s="276"/>
      <c r="EP73" s="276"/>
      <c r="EQ73" s="276"/>
      <c r="ER73" s="276"/>
      <c r="ES73" s="276"/>
      <c r="ET73" s="276"/>
      <c r="EU73" s="276"/>
      <c r="EV73" s="276"/>
      <c r="EW73" s="276"/>
      <c r="EX73" s="276"/>
      <c r="EY73" s="276"/>
      <c r="EZ73" s="276"/>
      <c r="FA73" s="276"/>
      <c r="FB73" s="276"/>
      <c r="FC73" s="276"/>
      <c r="FD73" s="276"/>
      <c r="FE73" s="276"/>
      <c r="FF73" s="276"/>
      <c r="FG73" s="276"/>
      <c r="FH73" s="276"/>
      <c r="FI73" s="276"/>
      <c r="FJ73" s="276"/>
    </row>
    <row r="74" s="3" customFormat="1" ht="9" customHeight="1">
      <c r="A74" s="20" t="s">
        <v>362</v>
      </c>
    </row>
    <row r="75" s="3" customFormat="1" ht="9" customHeight="1">
      <c r="A75" s="20" t="s">
        <v>10</v>
      </c>
    </row>
    <row r="76" s="3" customFormat="1" ht="9" customHeight="1">
      <c r="A76" s="20" t="s">
        <v>3</v>
      </c>
    </row>
    <row r="77" s="3" customFormat="1" ht="9" customHeight="1">
      <c r="A77" s="20" t="s">
        <v>11</v>
      </c>
    </row>
    <row r="78" spans="1:166" s="3" customFormat="1" ht="18" customHeight="1">
      <c r="A78" s="186" t="s">
        <v>363</v>
      </c>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6"/>
      <c r="AY78" s="276"/>
      <c r="AZ78" s="276"/>
      <c r="BA78" s="276"/>
      <c r="BB78" s="276"/>
      <c r="BC78" s="276"/>
      <c r="BD78" s="276"/>
      <c r="BE78" s="276"/>
      <c r="BF78" s="276"/>
      <c r="BG78" s="276"/>
      <c r="BH78" s="276"/>
      <c r="BI78" s="276"/>
      <c r="BJ78" s="276"/>
      <c r="BK78" s="276"/>
      <c r="BL78" s="276"/>
      <c r="BM78" s="276"/>
      <c r="BN78" s="276"/>
      <c r="BO78" s="276"/>
      <c r="BP78" s="276"/>
      <c r="BQ78" s="276"/>
      <c r="BR78" s="276"/>
      <c r="BS78" s="276"/>
      <c r="BT78" s="276"/>
      <c r="BU78" s="276"/>
      <c r="BV78" s="276"/>
      <c r="BW78" s="276"/>
      <c r="BX78" s="276"/>
      <c r="BY78" s="276"/>
      <c r="BZ78" s="276"/>
      <c r="CA78" s="276"/>
      <c r="CB78" s="276"/>
      <c r="CC78" s="276"/>
      <c r="CD78" s="276"/>
      <c r="CE78" s="276"/>
      <c r="CF78" s="276"/>
      <c r="CG78" s="276"/>
      <c r="CH78" s="276"/>
      <c r="CI78" s="276"/>
      <c r="CJ78" s="276"/>
      <c r="CK78" s="276"/>
      <c r="CL78" s="276"/>
      <c r="CM78" s="276"/>
      <c r="CN78" s="276"/>
      <c r="CO78" s="276"/>
      <c r="CP78" s="276"/>
      <c r="CQ78" s="276"/>
      <c r="CR78" s="276"/>
      <c r="CS78" s="276"/>
      <c r="CT78" s="276"/>
      <c r="CU78" s="276"/>
      <c r="CV78" s="276"/>
      <c r="CW78" s="276"/>
      <c r="CX78" s="276"/>
      <c r="CY78" s="276"/>
      <c r="CZ78" s="276"/>
      <c r="DA78" s="276"/>
      <c r="DB78" s="276"/>
      <c r="DC78" s="276"/>
      <c r="DD78" s="276"/>
      <c r="DE78" s="276"/>
      <c r="DF78" s="276"/>
      <c r="DG78" s="276"/>
      <c r="DH78" s="276"/>
      <c r="DI78" s="276"/>
      <c r="DJ78" s="276"/>
      <c r="DK78" s="276"/>
      <c r="DL78" s="276"/>
      <c r="DM78" s="276"/>
      <c r="DN78" s="276"/>
      <c r="DO78" s="276"/>
      <c r="DP78" s="276"/>
      <c r="DQ78" s="276"/>
      <c r="DR78" s="276"/>
      <c r="DS78" s="276"/>
      <c r="DT78" s="276"/>
      <c r="DU78" s="276"/>
      <c r="DV78" s="276"/>
      <c r="DW78" s="276"/>
      <c r="DX78" s="276"/>
      <c r="DY78" s="276"/>
      <c r="DZ78" s="276"/>
      <c r="EA78" s="276"/>
      <c r="EB78" s="276"/>
      <c r="EC78" s="276"/>
      <c r="ED78" s="276"/>
      <c r="EE78" s="276"/>
      <c r="EF78" s="276"/>
      <c r="EG78" s="276"/>
      <c r="EH78" s="276"/>
      <c r="EI78" s="276"/>
      <c r="EJ78" s="276"/>
      <c r="EK78" s="276"/>
      <c r="EL78" s="276"/>
      <c r="EM78" s="276"/>
      <c r="EN78" s="276"/>
      <c r="EO78" s="276"/>
      <c r="EP78" s="276"/>
      <c r="EQ78" s="276"/>
      <c r="ER78" s="276"/>
      <c r="ES78" s="276"/>
      <c r="ET78" s="276"/>
      <c r="EU78" s="276"/>
      <c r="EV78" s="276"/>
      <c r="EW78" s="276"/>
      <c r="EX78" s="276"/>
      <c r="EY78" s="276"/>
      <c r="EZ78" s="276"/>
      <c r="FA78" s="276"/>
      <c r="FB78" s="276"/>
      <c r="FC78" s="276"/>
      <c r="FD78" s="276"/>
      <c r="FE78" s="276"/>
      <c r="FF78" s="276"/>
      <c r="FG78" s="276"/>
      <c r="FH78" s="276"/>
      <c r="FI78" s="276"/>
      <c r="FJ78" s="276"/>
    </row>
    <row r="79" s="3" customFormat="1" ht="9" customHeight="1">
      <c r="A79" s="20" t="s">
        <v>4</v>
      </c>
    </row>
    <row r="80" s="3" customFormat="1" ht="9" customHeight="1">
      <c r="A80" s="20" t="s">
        <v>364</v>
      </c>
    </row>
    <row r="81" ht="3" customHeight="1"/>
  </sheetData>
  <sheetProtection/>
  <mergeCells count="498">
    <mergeCell ref="A53:I53"/>
    <mergeCell ref="J53:CE53"/>
    <mergeCell ref="CF53:CM53"/>
    <mergeCell ref="CN53:CU53"/>
    <mergeCell ref="A54:I54"/>
    <mergeCell ref="J54:CE54"/>
    <mergeCell ref="CF54:CM54"/>
    <mergeCell ref="CN54:CU54"/>
    <mergeCell ref="CF23:CM25"/>
    <mergeCell ref="A26:I26"/>
    <mergeCell ref="J26:CE26"/>
    <mergeCell ref="ED26:EN26"/>
    <mergeCell ref="DS23:FJ23"/>
    <mergeCell ref="DS24:DW24"/>
    <mergeCell ref="DS26:EC26"/>
    <mergeCell ref="EZ26:FJ26"/>
    <mergeCell ref="CF33:CM33"/>
    <mergeCell ref="CN33:CU33"/>
    <mergeCell ref="EO24:ES24"/>
    <mergeCell ref="ET24:EV24"/>
    <mergeCell ref="DS25:EC25"/>
    <mergeCell ref="ED25:EN25"/>
    <mergeCell ref="EO25:EY25"/>
    <mergeCell ref="CF26:CM26"/>
    <mergeCell ref="DS31:EC31"/>
    <mergeCell ref="ED31:EN31"/>
    <mergeCell ref="EZ55:FJ56"/>
    <mergeCell ref="ET51:EV51"/>
    <mergeCell ref="EW51:EY51"/>
    <mergeCell ref="EZ51:FJ52"/>
    <mergeCell ref="EO52:EY52"/>
    <mergeCell ref="EO55:EY56"/>
    <mergeCell ref="EO53:EY53"/>
    <mergeCell ref="EO51:ES51"/>
    <mergeCell ref="EO26:EY26"/>
    <mergeCell ref="EA51:EC51"/>
    <mergeCell ref="DS54:EC54"/>
    <mergeCell ref="ED54:EN54"/>
    <mergeCell ref="EO54:EY54"/>
    <mergeCell ref="EZ54:FJ54"/>
    <mergeCell ref="DS52:EC52"/>
    <mergeCell ref="ED52:EN52"/>
    <mergeCell ref="DS53:EC53"/>
    <mergeCell ref="EZ53:FJ53"/>
    <mergeCell ref="CV54:DG54"/>
    <mergeCell ref="ED53:EN53"/>
    <mergeCell ref="EI51:EK51"/>
    <mergeCell ref="EL51:EN51"/>
    <mergeCell ref="CV53:DG53"/>
    <mergeCell ref="DH53:DR53"/>
    <mergeCell ref="DX51:DZ51"/>
    <mergeCell ref="ED47:EN47"/>
    <mergeCell ref="AA63:AR63"/>
    <mergeCell ref="AU63:BF63"/>
    <mergeCell ref="BI63:CB63"/>
    <mergeCell ref="CF55:CM56"/>
    <mergeCell ref="J56:CE56"/>
    <mergeCell ref="AA61:AR62"/>
    <mergeCell ref="AU61:BF62"/>
    <mergeCell ref="BI61:CB62"/>
    <mergeCell ref="DS51:DW51"/>
    <mergeCell ref="J46:CE46"/>
    <mergeCell ref="DS45:EC45"/>
    <mergeCell ref="ED45:EN45"/>
    <mergeCell ref="CV45:DG45"/>
    <mergeCell ref="A45:I45"/>
    <mergeCell ref="J45:CE45"/>
    <mergeCell ref="CF45:CM45"/>
    <mergeCell ref="CN45:CU45"/>
    <mergeCell ref="DS46:EC46"/>
    <mergeCell ref="ED46:EN46"/>
    <mergeCell ref="EO44:EY44"/>
    <mergeCell ref="EZ44:FJ44"/>
    <mergeCell ref="EO45:EY45"/>
    <mergeCell ref="EZ45:FJ45"/>
    <mergeCell ref="DS44:EC44"/>
    <mergeCell ref="CV44:DG44"/>
    <mergeCell ref="EZ40:FJ40"/>
    <mergeCell ref="EO41:EY41"/>
    <mergeCell ref="EZ41:FJ41"/>
    <mergeCell ref="DH40:DR40"/>
    <mergeCell ref="CV42:DG42"/>
    <mergeCell ref="ED44:EN44"/>
    <mergeCell ref="DS43:EC43"/>
    <mergeCell ref="ED43:EN43"/>
    <mergeCell ref="EO43:EY43"/>
    <mergeCell ref="EZ43:FJ43"/>
    <mergeCell ref="A41:I41"/>
    <mergeCell ref="J41:CE41"/>
    <mergeCell ref="CF41:CM41"/>
    <mergeCell ref="CN41:CU41"/>
    <mergeCell ref="DS41:EC41"/>
    <mergeCell ref="ED41:EN41"/>
    <mergeCell ref="DH41:DR41"/>
    <mergeCell ref="EO39:EY39"/>
    <mergeCell ref="EZ39:FJ39"/>
    <mergeCell ref="A40:I40"/>
    <mergeCell ref="J40:CE40"/>
    <mergeCell ref="CF40:CM40"/>
    <mergeCell ref="CN40:CU40"/>
    <mergeCell ref="DS40:EC40"/>
    <mergeCell ref="ED40:EN40"/>
    <mergeCell ref="EO40:EY40"/>
    <mergeCell ref="J39:CE39"/>
    <mergeCell ref="CF39:CM39"/>
    <mergeCell ref="CN39:CU39"/>
    <mergeCell ref="DS39:EC39"/>
    <mergeCell ref="DH39:DR39"/>
    <mergeCell ref="CV39:DG39"/>
    <mergeCell ref="CV38:DG38"/>
    <mergeCell ref="DH38:DR38"/>
    <mergeCell ref="CF37:CM37"/>
    <mergeCell ref="CN37:CU37"/>
    <mergeCell ref="DS37:EC37"/>
    <mergeCell ref="ED37:EN37"/>
    <mergeCell ref="CV37:DG37"/>
    <mergeCell ref="DH37:DR37"/>
    <mergeCell ref="EO31:EY31"/>
    <mergeCell ref="EZ31:FJ31"/>
    <mergeCell ref="A31:I31"/>
    <mergeCell ref="J31:CE31"/>
    <mergeCell ref="CF31:CM31"/>
    <mergeCell ref="CN31:CU31"/>
    <mergeCell ref="DH31:DR31"/>
    <mergeCell ref="CV31:DG31"/>
    <mergeCell ref="DS30:EC30"/>
    <mergeCell ref="ED30:EN30"/>
    <mergeCell ref="EO30:EY30"/>
    <mergeCell ref="EZ30:FJ30"/>
    <mergeCell ref="A30:I30"/>
    <mergeCell ref="J30:CE30"/>
    <mergeCell ref="CF30:CM30"/>
    <mergeCell ref="CN30:CU30"/>
    <mergeCell ref="CV30:DG30"/>
    <mergeCell ref="DS28:EC28"/>
    <mergeCell ref="ED28:EN28"/>
    <mergeCell ref="EO28:EY28"/>
    <mergeCell ref="EZ28:FJ28"/>
    <mergeCell ref="A28:I28"/>
    <mergeCell ref="J28:CE28"/>
    <mergeCell ref="CF28:CM28"/>
    <mergeCell ref="CN28:CU28"/>
    <mergeCell ref="DH28:DR28"/>
    <mergeCell ref="CV28:DG28"/>
    <mergeCell ref="DS27:EC27"/>
    <mergeCell ref="ED27:EN27"/>
    <mergeCell ref="EO27:EY27"/>
    <mergeCell ref="EZ27:FJ27"/>
    <mergeCell ref="A27:I27"/>
    <mergeCell ref="J27:CE27"/>
    <mergeCell ref="CF27:CM27"/>
    <mergeCell ref="CN27:CU27"/>
    <mergeCell ref="DH27:DR27"/>
    <mergeCell ref="DS21:EC21"/>
    <mergeCell ref="ED21:EN21"/>
    <mergeCell ref="EO21:EY21"/>
    <mergeCell ref="EZ21:FJ21"/>
    <mergeCell ref="A21:I21"/>
    <mergeCell ref="J21:CE21"/>
    <mergeCell ref="CF21:CM21"/>
    <mergeCell ref="CN21:CU21"/>
    <mergeCell ref="DH21:DR21"/>
    <mergeCell ref="DS20:EC20"/>
    <mergeCell ref="ED20:EN20"/>
    <mergeCell ref="EO20:EY20"/>
    <mergeCell ref="EZ20:FJ20"/>
    <mergeCell ref="A20:I20"/>
    <mergeCell ref="J20:CE20"/>
    <mergeCell ref="CF20:CM20"/>
    <mergeCell ref="CN20:CU20"/>
    <mergeCell ref="DH20:DR20"/>
    <mergeCell ref="CV20:DG20"/>
    <mergeCell ref="DS19:EC19"/>
    <mergeCell ref="ED19:EN19"/>
    <mergeCell ref="EO19:EY19"/>
    <mergeCell ref="EZ19:FJ19"/>
    <mergeCell ref="A19:I19"/>
    <mergeCell ref="J19:CE19"/>
    <mergeCell ref="CF19:CM19"/>
    <mergeCell ref="CN19:CU19"/>
    <mergeCell ref="DH19:DR19"/>
    <mergeCell ref="CV19:DG19"/>
    <mergeCell ref="DH13:DR13"/>
    <mergeCell ref="DH14:DR14"/>
    <mergeCell ref="EO18:EY18"/>
    <mergeCell ref="EZ18:FJ18"/>
    <mergeCell ref="CV10:DG10"/>
    <mergeCell ref="A18:I18"/>
    <mergeCell ref="J18:CE18"/>
    <mergeCell ref="CF18:CM18"/>
    <mergeCell ref="CN18:CU18"/>
    <mergeCell ref="A11:I11"/>
    <mergeCell ref="ED14:EN14"/>
    <mergeCell ref="DH18:DR18"/>
    <mergeCell ref="DH16:DR16"/>
    <mergeCell ref="DS18:EC18"/>
    <mergeCell ref="ED18:EN18"/>
    <mergeCell ref="DS14:EC14"/>
    <mergeCell ref="DS16:EC16"/>
    <mergeCell ref="ED16:EN16"/>
    <mergeCell ref="EZ11:FJ11"/>
    <mergeCell ref="EO9:EY9"/>
    <mergeCell ref="EZ9:FJ9"/>
    <mergeCell ref="A10:I10"/>
    <mergeCell ref="J10:CE10"/>
    <mergeCell ref="CF10:CM10"/>
    <mergeCell ref="CN10:CU10"/>
    <mergeCell ref="DS10:EC10"/>
    <mergeCell ref="ED10:EN10"/>
    <mergeCell ref="ED11:EN11"/>
    <mergeCell ref="EZ8:FJ8"/>
    <mergeCell ref="DS7:EC7"/>
    <mergeCell ref="EO10:EY10"/>
    <mergeCell ref="EZ10:FJ10"/>
    <mergeCell ref="DS9:EC9"/>
    <mergeCell ref="ED9:EN9"/>
    <mergeCell ref="EZ7:FJ7"/>
    <mergeCell ref="DS8:EC8"/>
    <mergeCell ref="ED8:EN8"/>
    <mergeCell ref="EO8:EY8"/>
    <mergeCell ref="B2:FI2"/>
    <mergeCell ref="DS4:FJ4"/>
    <mergeCell ref="DS5:DW5"/>
    <mergeCell ref="DX5:DZ5"/>
    <mergeCell ref="EA5:EC5"/>
    <mergeCell ref="ED5:EH5"/>
    <mergeCell ref="J4:CE6"/>
    <mergeCell ref="CF4:CM6"/>
    <mergeCell ref="CN4:CU6"/>
    <mergeCell ref="A4:I6"/>
    <mergeCell ref="ED12:EN12"/>
    <mergeCell ref="EO12:EY12"/>
    <mergeCell ref="EI5:EK5"/>
    <mergeCell ref="EL5:EN5"/>
    <mergeCell ref="EO5:ES5"/>
    <mergeCell ref="ET5:EV5"/>
    <mergeCell ref="EO11:EY11"/>
    <mergeCell ref="EW5:EY5"/>
    <mergeCell ref="EZ5:FJ6"/>
    <mergeCell ref="DS6:EC6"/>
    <mergeCell ref="ED6:EN6"/>
    <mergeCell ref="EO6:EY6"/>
    <mergeCell ref="CV4:DG6"/>
    <mergeCell ref="A7:I7"/>
    <mergeCell ref="J7:CE7"/>
    <mergeCell ref="CF7:CM7"/>
    <mergeCell ref="A8:I8"/>
    <mergeCell ref="J8:CE8"/>
    <mergeCell ref="CF8:CM8"/>
    <mergeCell ref="CN8:CU8"/>
    <mergeCell ref="CN32:CU32"/>
    <mergeCell ref="A12:I12"/>
    <mergeCell ref="J12:CE12"/>
    <mergeCell ref="CF12:CM12"/>
    <mergeCell ref="CN12:CU12"/>
    <mergeCell ref="A23:I25"/>
    <mergeCell ref="CV32:DG32"/>
    <mergeCell ref="CN23:CU25"/>
    <mergeCell ref="CN26:CU26"/>
    <mergeCell ref="A9:I9"/>
    <mergeCell ref="CV15:DG15"/>
    <mergeCell ref="CV11:DG11"/>
    <mergeCell ref="CV17:DG17"/>
    <mergeCell ref="CV18:DG18"/>
    <mergeCell ref="CV21:DG21"/>
    <mergeCell ref="CV27:DG27"/>
    <mergeCell ref="DX24:DZ24"/>
    <mergeCell ref="EA24:EC24"/>
    <mergeCell ref="ED24:EH24"/>
    <mergeCell ref="EI24:EK24"/>
    <mergeCell ref="EL24:EN24"/>
    <mergeCell ref="EW24:EY24"/>
    <mergeCell ref="EZ24:FJ25"/>
    <mergeCell ref="A13:I13"/>
    <mergeCell ref="J13:CE13"/>
    <mergeCell ref="CF13:CM13"/>
    <mergeCell ref="CN13:CU13"/>
    <mergeCell ref="CV13:DG13"/>
    <mergeCell ref="DS13:EC13"/>
    <mergeCell ref="ED13:EN13"/>
    <mergeCell ref="EO13:EY13"/>
    <mergeCell ref="EZ13:FJ13"/>
    <mergeCell ref="CV26:DG26"/>
    <mergeCell ref="CV23:DG25"/>
    <mergeCell ref="J11:CE11"/>
    <mergeCell ref="CF11:CM11"/>
    <mergeCell ref="CN11:CU11"/>
    <mergeCell ref="J16:CE16"/>
    <mergeCell ref="CF16:CM16"/>
    <mergeCell ref="CN16:CU16"/>
    <mergeCell ref="CV16:DG16"/>
    <mergeCell ref="J23:CE25"/>
    <mergeCell ref="DS12:EC12"/>
    <mergeCell ref="CN7:CU7"/>
    <mergeCell ref="CV8:DG8"/>
    <mergeCell ref="CN9:CU9"/>
    <mergeCell ref="CV9:DG9"/>
    <mergeCell ref="CV12:DG12"/>
    <mergeCell ref="CV7:DG7"/>
    <mergeCell ref="DS11:EC11"/>
    <mergeCell ref="EZ12:FJ12"/>
    <mergeCell ref="J9:CE9"/>
    <mergeCell ref="CF9:CM9"/>
    <mergeCell ref="ED7:EN7"/>
    <mergeCell ref="EO7:EY7"/>
    <mergeCell ref="A14:I14"/>
    <mergeCell ref="J14:CE14"/>
    <mergeCell ref="CF14:CM14"/>
    <mergeCell ref="CN14:CU14"/>
    <mergeCell ref="CV14:DG14"/>
    <mergeCell ref="EO14:EY14"/>
    <mergeCell ref="EZ14:FJ14"/>
    <mergeCell ref="A29:I29"/>
    <mergeCell ref="J29:CE29"/>
    <mergeCell ref="CF29:CM29"/>
    <mergeCell ref="CN29:CU29"/>
    <mergeCell ref="CV29:DG29"/>
    <mergeCell ref="DS29:EC29"/>
    <mergeCell ref="ED29:EN29"/>
    <mergeCell ref="EO29:EY29"/>
    <mergeCell ref="EZ32:FJ32"/>
    <mergeCell ref="A42:I42"/>
    <mergeCell ref="J42:CE42"/>
    <mergeCell ref="CF42:CM42"/>
    <mergeCell ref="CN42:CU42"/>
    <mergeCell ref="EZ42:FJ42"/>
    <mergeCell ref="CV40:DG40"/>
    <mergeCell ref="CV41:DG41"/>
    <mergeCell ref="CV33:DG33"/>
    <mergeCell ref="A33:I33"/>
    <mergeCell ref="A39:I39"/>
    <mergeCell ref="EO34:EY34"/>
    <mergeCell ref="CF38:CM38"/>
    <mergeCell ref="CN38:CU38"/>
    <mergeCell ref="DS38:EC38"/>
    <mergeCell ref="ED32:EN32"/>
    <mergeCell ref="EO32:EY32"/>
    <mergeCell ref="A32:I32"/>
    <mergeCell ref="J32:CE32"/>
    <mergeCell ref="CF32:CM32"/>
    <mergeCell ref="J33:CE33"/>
    <mergeCell ref="A37:I37"/>
    <mergeCell ref="J37:CE37"/>
    <mergeCell ref="A38:I38"/>
    <mergeCell ref="J38:CE38"/>
    <mergeCell ref="A35:I36"/>
    <mergeCell ref="J35:CE36"/>
    <mergeCell ref="A34:I34"/>
    <mergeCell ref="J34:CE34"/>
    <mergeCell ref="EZ34:FJ34"/>
    <mergeCell ref="CF34:CM34"/>
    <mergeCell ref="CN34:CU34"/>
    <mergeCell ref="CV34:DG34"/>
    <mergeCell ref="DS34:EC34"/>
    <mergeCell ref="DH30:DR30"/>
    <mergeCell ref="DH33:DR33"/>
    <mergeCell ref="DS33:EC33"/>
    <mergeCell ref="ED33:EN33"/>
    <mergeCell ref="EO33:EY33"/>
    <mergeCell ref="EZ29:FJ29"/>
    <mergeCell ref="DS32:EC32"/>
    <mergeCell ref="DH32:DR32"/>
    <mergeCell ref="DH4:DR6"/>
    <mergeCell ref="DH7:DR7"/>
    <mergeCell ref="DH8:DR8"/>
    <mergeCell ref="DH9:DR9"/>
    <mergeCell ref="DH10:DR10"/>
    <mergeCell ref="DH11:DR11"/>
    <mergeCell ref="DH12:DR12"/>
    <mergeCell ref="DH29:DR29"/>
    <mergeCell ref="DH23:DR25"/>
    <mergeCell ref="DH26:DR26"/>
    <mergeCell ref="DH15:DR15"/>
    <mergeCell ref="A16:I16"/>
    <mergeCell ref="DS15:EC15"/>
    <mergeCell ref="A15:I15"/>
    <mergeCell ref="J15:CE15"/>
    <mergeCell ref="CF15:CM15"/>
    <mergeCell ref="CN15:CU15"/>
    <mergeCell ref="EO17:EY17"/>
    <mergeCell ref="EZ17:FJ17"/>
    <mergeCell ref="DH17:DR17"/>
    <mergeCell ref="ED15:EN15"/>
    <mergeCell ref="EO15:EY15"/>
    <mergeCell ref="EZ15:FJ15"/>
    <mergeCell ref="EO16:EY16"/>
    <mergeCell ref="EZ33:FJ33"/>
    <mergeCell ref="DH34:DR34"/>
    <mergeCell ref="ED34:EN34"/>
    <mergeCell ref="EZ16:FJ16"/>
    <mergeCell ref="A17:I17"/>
    <mergeCell ref="J17:CE17"/>
    <mergeCell ref="CF17:CM17"/>
    <mergeCell ref="CN17:CU17"/>
    <mergeCell ref="DS17:EC17"/>
    <mergeCell ref="ED17:EN17"/>
    <mergeCell ref="EO37:EY37"/>
    <mergeCell ref="EZ37:FJ37"/>
    <mergeCell ref="EO38:EY38"/>
    <mergeCell ref="EZ38:FJ38"/>
    <mergeCell ref="ED38:EN38"/>
    <mergeCell ref="DH42:DR42"/>
    <mergeCell ref="DS42:EC42"/>
    <mergeCell ref="ED42:EN42"/>
    <mergeCell ref="EO42:EY42"/>
    <mergeCell ref="ED39:EN39"/>
    <mergeCell ref="A78:FJ78"/>
    <mergeCell ref="CF50:CM52"/>
    <mergeCell ref="CN50:CU52"/>
    <mergeCell ref="CV50:DG52"/>
    <mergeCell ref="DH50:DR52"/>
    <mergeCell ref="DS50:FJ50"/>
    <mergeCell ref="DH54:DR54"/>
    <mergeCell ref="A50:I52"/>
    <mergeCell ref="DS55:EC56"/>
    <mergeCell ref="ED55:EN56"/>
    <mergeCell ref="CF48:CM48"/>
    <mergeCell ref="CV43:DG43"/>
    <mergeCell ref="DH43:DR43"/>
    <mergeCell ref="CV46:DG46"/>
    <mergeCell ref="DH46:DR46"/>
    <mergeCell ref="CV48:DG48"/>
    <mergeCell ref="DH48:DR48"/>
    <mergeCell ref="DH44:DR44"/>
    <mergeCell ref="DH45:DR45"/>
    <mergeCell ref="CF44:CM44"/>
    <mergeCell ref="A43:I43"/>
    <mergeCell ref="J43:CE43"/>
    <mergeCell ref="CF43:CM43"/>
    <mergeCell ref="CN43:CU43"/>
    <mergeCell ref="A44:I44"/>
    <mergeCell ref="CF46:CM46"/>
    <mergeCell ref="CN46:CU46"/>
    <mergeCell ref="J44:CE44"/>
    <mergeCell ref="CN44:CU44"/>
    <mergeCell ref="A46:I48"/>
    <mergeCell ref="CV58:DG58"/>
    <mergeCell ref="DH58:DR58"/>
    <mergeCell ref="DS58:EC58"/>
    <mergeCell ref="ED58:EN58"/>
    <mergeCell ref="EO58:EY58"/>
    <mergeCell ref="EZ58:FJ58"/>
    <mergeCell ref="A73:FJ73"/>
    <mergeCell ref="A71:FJ71"/>
    <mergeCell ref="A55:I56"/>
    <mergeCell ref="J55:CE55"/>
    <mergeCell ref="A58:I58"/>
    <mergeCell ref="J58:CE58"/>
    <mergeCell ref="CF58:CM58"/>
    <mergeCell ref="CN58:CU58"/>
    <mergeCell ref="CN55:CU56"/>
    <mergeCell ref="CV55:DG56"/>
    <mergeCell ref="AA65:AR65"/>
    <mergeCell ref="AU65:BF65"/>
    <mergeCell ref="BI65:CB65"/>
    <mergeCell ref="F67:G67"/>
    <mergeCell ref="H67:Q67"/>
    <mergeCell ref="A67:B67"/>
    <mergeCell ref="C67:E67"/>
    <mergeCell ref="R67:T67"/>
    <mergeCell ref="U67:W67"/>
    <mergeCell ref="EZ47:FJ47"/>
    <mergeCell ref="AA64:AR64"/>
    <mergeCell ref="AU64:BF64"/>
    <mergeCell ref="BI64:CB64"/>
    <mergeCell ref="DH55:DR56"/>
    <mergeCell ref="CN48:CU48"/>
    <mergeCell ref="DS48:EC48"/>
    <mergeCell ref="ED51:EH51"/>
    <mergeCell ref="ED48:EN48"/>
    <mergeCell ref="J50:CE52"/>
    <mergeCell ref="EO48:EY48"/>
    <mergeCell ref="EZ48:FJ48"/>
    <mergeCell ref="EO46:EY46"/>
    <mergeCell ref="EZ46:FJ46"/>
    <mergeCell ref="CF47:CM47"/>
    <mergeCell ref="CN47:CU47"/>
    <mergeCell ref="CV47:DG47"/>
    <mergeCell ref="DH47:DR47"/>
    <mergeCell ref="DS47:EC47"/>
    <mergeCell ref="EO47:EY47"/>
    <mergeCell ref="EZ57:FJ57"/>
    <mergeCell ref="J57:CE57"/>
    <mergeCell ref="CF57:CM57"/>
    <mergeCell ref="CN57:CU57"/>
    <mergeCell ref="CV57:DG57"/>
    <mergeCell ref="DH57:DR57"/>
    <mergeCell ref="DS57:EC57"/>
    <mergeCell ref="ED57:EN57"/>
    <mergeCell ref="EO57:EY57"/>
    <mergeCell ref="ED35:EN36"/>
    <mergeCell ref="EO35:EY36"/>
    <mergeCell ref="EZ35:FJ36"/>
    <mergeCell ref="CF35:CM36"/>
    <mergeCell ref="CN35:CU36"/>
    <mergeCell ref="CV35:DG36"/>
    <mergeCell ref="DH35:DR36"/>
    <mergeCell ref="DS35:EC36"/>
  </mergeCells>
  <printOptions/>
  <pageMargins left="0.3937007874015748" right="0.31496062992125984" top="0.7874015748031497" bottom="0.3937007874015748" header="0.1968503937007874" footer="0.1968503937007874"/>
  <pageSetup horizontalDpi="600" verticalDpi="600" orientation="landscape" paperSize="9" scale="97" r:id="rId1"/>
  <rowBreaks count="2" manualBreakCount="2">
    <brk id="22" max="165" man="1"/>
    <brk id="49" max="165" man="1"/>
  </rowBreaks>
</worksheet>
</file>

<file path=xl/worksheets/sheet3.xml><?xml version="1.0" encoding="utf-8"?>
<worksheet xmlns="http://schemas.openxmlformats.org/spreadsheetml/2006/main" xmlns:r="http://schemas.openxmlformats.org/officeDocument/2006/relationships">
  <dimension ref="A1:P1256"/>
  <sheetViews>
    <sheetView view="pageBreakPreview" zoomScale="90" zoomScaleSheetLayoutView="90" zoomScalePageLayoutView="0" workbookViewId="0" topLeftCell="A160">
      <selection activeCell="G187" sqref="G187"/>
    </sheetView>
  </sheetViews>
  <sheetFormatPr defaultColWidth="9.00390625" defaultRowHeight="12.75"/>
  <cols>
    <col min="1" max="1" width="9.25390625" style="43" bestFit="1" customWidth="1"/>
    <col min="2" max="2" width="24.125" style="43" customWidth="1"/>
    <col min="3" max="3" width="23.00390625" style="43" customWidth="1"/>
    <col min="4" max="4" width="18.375" style="43" customWidth="1"/>
    <col min="5" max="5" width="18.125" style="51" customWidth="1"/>
    <col min="6" max="6" width="15.375" style="43" customWidth="1"/>
    <col min="7" max="7" width="16.75390625" style="43" customWidth="1"/>
    <col min="8" max="8" width="19.375" style="43" customWidth="1"/>
    <col min="9" max="9" width="15.25390625" style="43" customWidth="1"/>
    <col min="10" max="10" width="14.00390625" style="43" customWidth="1"/>
    <col min="11" max="12" width="13.75390625" style="43" bestFit="1" customWidth="1"/>
    <col min="13" max="13" width="9.25390625" style="43" bestFit="1" customWidth="1"/>
    <col min="14" max="14" width="11.375" style="43" bestFit="1" customWidth="1"/>
    <col min="15" max="16384" width="9.125" style="43" customWidth="1"/>
  </cols>
  <sheetData>
    <row r="1" spans="1:9" ht="15.75">
      <c r="A1" s="411" t="s">
        <v>396</v>
      </c>
      <c r="B1" s="411"/>
      <c r="C1" s="411"/>
      <c r="D1" s="411"/>
      <c r="E1" s="411"/>
      <c r="F1" s="42"/>
      <c r="G1" s="42"/>
      <c r="H1" s="42"/>
      <c r="I1" s="42"/>
    </row>
    <row r="2" spans="1:9" ht="15.75">
      <c r="A2" s="411" t="s">
        <v>397</v>
      </c>
      <c r="B2" s="411"/>
      <c r="C2" s="411"/>
      <c r="D2" s="411"/>
      <c r="E2" s="411"/>
      <c r="F2" s="42"/>
      <c r="G2" s="42"/>
      <c r="H2" s="42"/>
      <c r="I2" s="42"/>
    </row>
    <row r="3" spans="1:9" ht="15.75">
      <c r="A3" s="411" t="s">
        <v>398</v>
      </c>
      <c r="B3" s="411"/>
      <c r="C3" s="411"/>
      <c r="D3" s="411"/>
      <c r="E3" s="411"/>
      <c r="F3" s="42"/>
      <c r="G3" s="42"/>
      <c r="H3" s="42"/>
      <c r="I3" s="42"/>
    </row>
    <row r="4" spans="1:9" ht="15.75">
      <c r="A4" s="412" t="s">
        <v>551</v>
      </c>
      <c r="B4" s="412"/>
      <c r="C4" s="412"/>
      <c r="D4" s="412"/>
      <c r="E4" s="412"/>
      <c r="F4" s="44"/>
      <c r="G4" s="44"/>
      <c r="H4" s="44"/>
      <c r="I4" s="44"/>
    </row>
    <row r="5" spans="1:9" ht="15.75">
      <c r="A5" s="45"/>
      <c r="B5" s="45"/>
      <c r="C5" s="45"/>
      <c r="D5" s="45"/>
      <c r="E5" s="46"/>
      <c r="F5" s="45"/>
      <c r="G5" s="45"/>
      <c r="H5" s="45"/>
      <c r="I5" s="45"/>
    </row>
    <row r="6" spans="1:9" ht="15.75">
      <c r="A6" s="412" t="s">
        <v>399</v>
      </c>
      <c r="B6" s="412"/>
      <c r="C6" s="412"/>
      <c r="D6" s="412"/>
      <c r="E6" s="412"/>
      <c r="F6" s="44"/>
      <c r="G6" s="44"/>
      <c r="H6" s="44"/>
      <c r="I6" s="44"/>
    </row>
    <row r="7" spans="1:9" ht="15.75">
      <c r="A7" s="47"/>
      <c r="B7" s="48"/>
      <c r="C7" s="48"/>
      <c r="D7" s="48"/>
      <c r="E7" s="49"/>
      <c r="F7" s="48"/>
      <c r="G7" s="48"/>
      <c r="H7" s="48"/>
      <c r="I7" s="48"/>
    </row>
    <row r="8" spans="1:9" ht="15.75">
      <c r="A8" s="426" t="s">
        <v>400</v>
      </c>
      <c r="B8" s="426"/>
      <c r="C8" s="426"/>
      <c r="D8" s="426"/>
      <c r="E8" s="426"/>
      <c r="F8" s="426"/>
      <c r="G8" s="426"/>
      <c r="H8" s="426"/>
      <c r="I8" s="426"/>
    </row>
    <row r="9" spans="1:9" ht="15.75">
      <c r="A9" s="45"/>
      <c r="B9" s="45"/>
      <c r="C9" s="45"/>
      <c r="D9" s="45"/>
      <c r="E9" s="45"/>
      <c r="F9" s="45"/>
      <c r="G9" s="45"/>
      <c r="H9" s="45"/>
      <c r="I9" s="45"/>
    </row>
    <row r="10" spans="1:9" ht="15.75" hidden="1">
      <c r="A10" s="414" t="s">
        <v>401</v>
      </c>
      <c r="B10" s="414"/>
      <c r="C10" s="414"/>
      <c r="D10" s="414"/>
      <c r="E10" s="414"/>
      <c r="F10" s="414"/>
      <c r="G10" s="414"/>
      <c r="H10" s="414"/>
      <c r="I10" s="414"/>
    </row>
    <row r="11" spans="1:9" ht="15.75">
      <c r="A11" s="412" t="s">
        <v>402</v>
      </c>
      <c r="B11" s="412"/>
      <c r="C11" s="412"/>
      <c r="D11" s="412"/>
      <c r="E11" s="412"/>
      <c r="F11" s="44"/>
      <c r="G11" s="44"/>
      <c r="H11" s="44"/>
      <c r="I11" s="44"/>
    </row>
    <row r="12" ht="15">
      <c r="A12" s="50"/>
    </row>
    <row r="13" spans="1:5" ht="30" customHeight="1">
      <c r="A13" s="420" t="s">
        <v>403</v>
      </c>
      <c r="B13" s="420" t="s">
        <v>404</v>
      </c>
      <c r="C13" s="421" t="s">
        <v>405</v>
      </c>
      <c r="D13" s="421" t="s">
        <v>512</v>
      </c>
      <c r="E13" s="424" t="s">
        <v>407</v>
      </c>
    </row>
    <row r="14" spans="1:5" ht="15.75" customHeight="1">
      <c r="A14" s="420"/>
      <c r="B14" s="420"/>
      <c r="C14" s="422"/>
      <c r="D14" s="422"/>
      <c r="E14" s="424"/>
    </row>
    <row r="15" spans="1:5" ht="54" customHeight="1">
      <c r="A15" s="420"/>
      <c r="B15" s="420"/>
      <c r="C15" s="423"/>
      <c r="D15" s="423"/>
      <c r="E15" s="424"/>
    </row>
    <row r="16" spans="1:5" ht="15.75">
      <c r="A16" s="52">
        <v>1</v>
      </c>
      <c r="B16" s="52">
        <v>2</v>
      </c>
      <c r="C16" s="52">
        <v>3</v>
      </c>
      <c r="D16" s="52">
        <v>4</v>
      </c>
      <c r="E16" s="53">
        <v>5</v>
      </c>
    </row>
    <row r="17" spans="1:5" ht="15.75">
      <c r="A17" s="52">
        <v>1</v>
      </c>
      <c r="B17" s="54" t="s">
        <v>408</v>
      </c>
      <c r="C17" s="55">
        <f>E17/1.5/12</f>
        <v>226737.19999999998</v>
      </c>
      <c r="D17" s="55">
        <f>E17/12-C17</f>
        <v>113368.6</v>
      </c>
      <c r="E17" s="55">
        <v>4081269.6</v>
      </c>
    </row>
    <row r="18" spans="1:5" ht="15.75">
      <c r="A18" s="425" t="s">
        <v>409</v>
      </c>
      <c r="B18" s="425"/>
      <c r="C18" s="56"/>
      <c r="D18" s="56"/>
      <c r="E18" s="57">
        <f>E17</f>
        <v>4081269.6</v>
      </c>
    </row>
    <row r="19" spans="1:10" ht="15">
      <c r="A19" s="50"/>
      <c r="J19" s="51"/>
    </row>
    <row r="20" spans="1:9" ht="15.75" hidden="1">
      <c r="A20" s="411" t="s">
        <v>410</v>
      </c>
      <c r="B20" s="411"/>
      <c r="C20" s="411"/>
      <c r="D20" s="411"/>
      <c r="E20" s="411"/>
      <c r="F20" s="411"/>
      <c r="G20" s="411"/>
      <c r="H20" s="411"/>
      <c r="I20" s="411"/>
    </row>
    <row r="21" spans="1:9" ht="15.75" hidden="1">
      <c r="A21" s="411" t="s">
        <v>411</v>
      </c>
      <c r="B21" s="411"/>
      <c r="C21" s="411"/>
      <c r="D21" s="411"/>
      <c r="E21" s="411"/>
      <c r="F21" s="411"/>
      <c r="G21" s="411"/>
      <c r="H21" s="411"/>
      <c r="I21" s="411"/>
    </row>
    <row r="22" spans="1:9" ht="15.75" hidden="1">
      <c r="A22" s="47"/>
      <c r="B22" s="48"/>
      <c r="C22" s="48"/>
      <c r="D22" s="48"/>
      <c r="E22" s="49"/>
      <c r="F22" s="48"/>
      <c r="G22" s="48"/>
      <c r="H22" s="48"/>
      <c r="I22" s="48"/>
    </row>
    <row r="23" spans="1:9" ht="63" hidden="1">
      <c r="A23" s="52" t="s">
        <v>403</v>
      </c>
      <c r="B23" s="52" t="s">
        <v>412</v>
      </c>
      <c r="C23" s="52" t="s">
        <v>413</v>
      </c>
      <c r="D23" s="52" t="s">
        <v>414</v>
      </c>
      <c r="E23" s="55" t="s">
        <v>415</v>
      </c>
      <c r="F23" s="52" t="s">
        <v>416</v>
      </c>
      <c r="H23" s="48"/>
      <c r="I23" s="48"/>
    </row>
    <row r="24" spans="1:9" ht="15.75" hidden="1">
      <c r="A24" s="52">
        <v>1</v>
      </c>
      <c r="B24" s="52">
        <v>2</v>
      </c>
      <c r="C24" s="52">
        <v>3</v>
      </c>
      <c r="D24" s="52">
        <v>4</v>
      </c>
      <c r="E24" s="55">
        <v>5</v>
      </c>
      <c r="F24" s="52">
        <v>6</v>
      </c>
      <c r="H24" s="48"/>
      <c r="I24" s="48"/>
    </row>
    <row r="25" spans="1:9" ht="15.75" hidden="1">
      <c r="A25" s="52"/>
      <c r="B25" s="52"/>
      <c r="C25" s="52"/>
      <c r="D25" s="52"/>
      <c r="E25" s="55"/>
      <c r="F25" s="52"/>
      <c r="H25" s="48"/>
      <c r="I25" s="48"/>
    </row>
    <row r="26" spans="1:9" ht="15.75" hidden="1">
      <c r="A26" s="52"/>
      <c r="B26" s="52"/>
      <c r="C26" s="52"/>
      <c r="D26" s="52"/>
      <c r="E26" s="55"/>
      <c r="F26" s="52"/>
      <c r="H26" s="48"/>
      <c r="I26" s="48"/>
    </row>
    <row r="27" spans="1:9" ht="15.75" hidden="1">
      <c r="A27" s="52"/>
      <c r="B27" s="58" t="s">
        <v>409</v>
      </c>
      <c r="C27" s="52" t="s">
        <v>417</v>
      </c>
      <c r="D27" s="52" t="s">
        <v>417</v>
      </c>
      <c r="E27" s="55" t="s">
        <v>417</v>
      </c>
      <c r="F27" s="52"/>
      <c r="H27" s="48"/>
      <c r="I27" s="48"/>
    </row>
    <row r="28" spans="1:9" ht="15.75" hidden="1">
      <c r="A28" s="47"/>
      <c r="B28" s="48"/>
      <c r="C28" s="48"/>
      <c r="D28" s="48"/>
      <c r="E28" s="49"/>
      <c r="F28" s="48"/>
      <c r="G28" s="48"/>
      <c r="H28" s="48"/>
      <c r="I28" s="48"/>
    </row>
    <row r="29" spans="1:9" ht="15.75" hidden="1">
      <c r="A29" s="411" t="s">
        <v>418</v>
      </c>
      <c r="B29" s="411"/>
      <c r="C29" s="411"/>
      <c r="D29" s="411"/>
      <c r="E29" s="411"/>
      <c r="F29" s="411"/>
      <c r="G29" s="411"/>
      <c r="H29" s="411"/>
      <c r="I29" s="411"/>
    </row>
    <row r="30" spans="1:9" ht="15.75" hidden="1">
      <c r="A30" s="411" t="s">
        <v>419</v>
      </c>
      <c r="B30" s="411"/>
      <c r="C30" s="411"/>
      <c r="D30" s="411"/>
      <c r="E30" s="411"/>
      <c r="F30" s="411"/>
      <c r="G30" s="411"/>
      <c r="H30" s="411"/>
      <c r="I30" s="48"/>
    </row>
    <row r="31" spans="1:9" ht="15.75" hidden="1">
      <c r="A31" s="47"/>
      <c r="B31" s="48"/>
      <c r="C31" s="48"/>
      <c r="D31" s="48"/>
      <c r="E31" s="49"/>
      <c r="F31" s="48"/>
      <c r="G31" s="48"/>
      <c r="H31" s="48"/>
      <c r="I31" s="48"/>
    </row>
    <row r="32" spans="2:9" ht="63" hidden="1">
      <c r="B32" s="52" t="s">
        <v>403</v>
      </c>
      <c r="C32" s="52" t="s">
        <v>412</v>
      </c>
      <c r="D32" s="52" t="s">
        <v>420</v>
      </c>
      <c r="E32" s="55" t="s">
        <v>421</v>
      </c>
      <c r="F32" s="52" t="s">
        <v>422</v>
      </c>
      <c r="G32" s="52" t="s">
        <v>416</v>
      </c>
      <c r="H32" s="48"/>
      <c r="I32" s="48"/>
    </row>
    <row r="33" spans="2:9" ht="15.75" hidden="1">
      <c r="B33" s="52">
        <v>1</v>
      </c>
      <c r="C33" s="52">
        <v>2</v>
      </c>
      <c r="D33" s="52">
        <v>3</v>
      </c>
      <c r="E33" s="55">
        <v>4</v>
      </c>
      <c r="F33" s="52">
        <v>5</v>
      </c>
      <c r="G33" s="52">
        <v>6</v>
      </c>
      <c r="H33" s="48"/>
      <c r="I33" s="48"/>
    </row>
    <row r="34" spans="2:9" ht="15.75" hidden="1">
      <c r="B34" s="52"/>
      <c r="C34" s="52"/>
      <c r="D34" s="52"/>
      <c r="E34" s="55"/>
      <c r="F34" s="52"/>
      <c r="G34" s="52"/>
      <c r="H34" s="48"/>
      <c r="I34" s="48"/>
    </row>
    <row r="35" spans="2:9" ht="15.75" hidden="1">
      <c r="B35" s="52"/>
      <c r="C35" s="52"/>
      <c r="D35" s="52"/>
      <c r="E35" s="55"/>
      <c r="F35" s="52"/>
      <c r="G35" s="52"/>
      <c r="H35" s="48"/>
      <c r="I35" s="48"/>
    </row>
    <row r="36" spans="2:9" ht="15.75" hidden="1">
      <c r="B36" s="52"/>
      <c r="C36" s="58" t="s">
        <v>409</v>
      </c>
      <c r="D36" s="52" t="s">
        <v>417</v>
      </c>
      <c r="E36" s="55" t="s">
        <v>417</v>
      </c>
      <c r="F36" s="52" t="s">
        <v>417</v>
      </c>
      <c r="G36" s="52"/>
      <c r="H36" s="48"/>
      <c r="I36" s="48"/>
    </row>
    <row r="37" spans="1:9" ht="15.75" hidden="1">
      <c r="A37" s="47"/>
      <c r="B37" s="48"/>
      <c r="C37" s="48"/>
      <c r="D37" s="48"/>
      <c r="E37" s="49"/>
      <c r="F37" s="48"/>
      <c r="G37" s="48"/>
      <c r="H37" s="48"/>
      <c r="I37" s="48"/>
    </row>
    <row r="38" spans="1:10" ht="15.75">
      <c r="A38" s="412" t="s">
        <v>423</v>
      </c>
      <c r="B38" s="412"/>
      <c r="C38" s="412"/>
      <c r="D38" s="412"/>
      <c r="E38" s="412"/>
      <c r="F38" s="42"/>
      <c r="G38" s="42"/>
      <c r="H38" s="42"/>
      <c r="I38" s="42"/>
      <c r="J38" s="51"/>
    </row>
    <row r="39" spans="1:9" ht="15.75">
      <c r="A39" s="412" t="s">
        <v>424</v>
      </c>
      <c r="B39" s="412"/>
      <c r="C39" s="412"/>
      <c r="D39" s="412"/>
      <c r="E39" s="412"/>
      <c r="F39" s="42"/>
      <c r="G39" s="42"/>
      <c r="H39" s="42"/>
      <c r="I39" s="42"/>
    </row>
    <row r="40" spans="1:9" ht="15.75">
      <c r="A40" s="412" t="s">
        <v>425</v>
      </c>
      <c r="B40" s="412"/>
      <c r="C40" s="412"/>
      <c r="D40" s="412"/>
      <c r="E40" s="412"/>
      <c r="F40" s="42"/>
      <c r="G40" s="42"/>
      <c r="H40" s="42"/>
      <c r="I40" s="42"/>
    </row>
    <row r="41" spans="1:9" ht="15.75">
      <c r="A41" s="412" t="s">
        <v>426</v>
      </c>
      <c r="B41" s="412"/>
      <c r="C41" s="412"/>
      <c r="D41" s="412"/>
      <c r="E41" s="412"/>
      <c r="F41" s="42"/>
      <c r="G41" s="42"/>
      <c r="H41" s="42"/>
      <c r="I41" s="42"/>
    </row>
    <row r="42" spans="1:9" ht="15.75">
      <c r="A42" s="47"/>
      <c r="B42" s="48"/>
      <c r="C42" s="48"/>
      <c r="D42" s="48"/>
      <c r="E42" s="49"/>
      <c r="F42" s="48"/>
      <c r="G42" s="48"/>
      <c r="H42" s="48"/>
      <c r="I42" s="48"/>
    </row>
    <row r="43" spans="1:9" ht="100.5" customHeight="1">
      <c r="A43" s="59" t="s">
        <v>403</v>
      </c>
      <c r="B43" s="418" t="s">
        <v>427</v>
      </c>
      <c r="C43" s="418"/>
      <c r="D43" s="59" t="s">
        <v>428</v>
      </c>
      <c r="E43" s="60" t="s">
        <v>429</v>
      </c>
      <c r="F43" s="48"/>
      <c r="G43" s="48"/>
      <c r="H43" s="48"/>
      <c r="I43" s="48"/>
    </row>
    <row r="44" spans="1:9" ht="15.75">
      <c r="A44" s="52">
        <v>1</v>
      </c>
      <c r="B44" s="420">
        <v>2</v>
      </c>
      <c r="C44" s="420"/>
      <c r="D44" s="52">
        <v>3</v>
      </c>
      <c r="E44" s="53">
        <v>4</v>
      </c>
      <c r="F44" s="48"/>
      <c r="G44" s="48"/>
      <c r="H44" s="48"/>
      <c r="I44" s="48"/>
    </row>
    <row r="45" spans="1:9" ht="59.25" customHeight="1">
      <c r="A45" s="59">
        <v>1</v>
      </c>
      <c r="B45" s="415" t="s">
        <v>430</v>
      </c>
      <c r="C45" s="415"/>
      <c r="D45" s="61" t="s">
        <v>417</v>
      </c>
      <c r="E45" s="62">
        <f>E47+E48+E49</f>
        <v>897879.312</v>
      </c>
      <c r="F45" s="48"/>
      <c r="G45" s="48"/>
      <c r="H45" s="48"/>
      <c r="I45" s="48"/>
    </row>
    <row r="46" spans="1:9" ht="15.75">
      <c r="A46" s="418" t="s">
        <v>26</v>
      </c>
      <c r="B46" s="420" t="s">
        <v>431</v>
      </c>
      <c r="C46" s="420"/>
      <c r="D46" s="419">
        <f>E18</f>
        <v>4081269.6</v>
      </c>
      <c r="E46" s="62"/>
      <c r="F46" s="48"/>
      <c r="G46" s="48"/>
      <c r="H46" s="48"/>
      <c r="I46" s="48"/>
    </row>
    <row r="47" spans="1:9" ht="30.75" customHeight="1">
      <c r="A47" s="418"/>
      <c r="B47" s="415" t="s">
        <v>432</v>
      </c>
      <c r="C47" s="415"/>
      <c r="D47" s="419"/>
      <c r="E47" s="62">
        <f>D46*22%</f>
        <v>897879.312</v>
      </c>
      <c r="F47" s="48"/>
      <c r="G47" s="48"/>
      <c r="H47" s="48"/>
      <c r="I47" s="48"/>
    </row>
    <row r="48" spans="1:9" ht="15.75">
      <c r="A48" s="59" t="s">
        <v>27</v>
      </c>
      <c r="B48" s="415" t="s">
        <v>433</v>
      </c>
      <c r="C48" s="415"/>
      <c r="D48" s="61"/>
      <c r="E48" s="62"/>
      <c r="F48" s="48"/>
      <c r="G48" s="48"/>
      <c r="H48" s="48"/>
      <c r="I48" s="48"/>
    </row>
    <row r="49" spans="1:9" ht="69" customHeight="1">
      <c r="A49" s="59" t="s">
        <v>28</v>
      </c>
      <c r="B49" s="415" t="s">
        <v>434</v>
      </c>
      <c r="C49" s="415"/>
      <c r="D49" s="61"/>
      <c r="E49" s="62"/>
      <c r="F49" s="48"/>
      <c r="G49" s="48"/>
      <c r="H49" s="48"/>
      <c r="I49" s="48"/>
    </row>
    <row r="50" spans="1:9" ht="57.75" customHeight="1">
      <c r="A50" s="59">
        <v>2</v>
      </c>
      <c r="B50" s="415" t="s">
        <v>435</v>
      </c>
      <c r="C50" s="415"/>
      <c r="D50" s="61" t="s">
        <v>417</v>
      </c>
      <c r="E50" s="62">
        <f>E52+E53+E54+E56</f>
        <v>126519.35759999999</v>
      </c>
      <c r="F50" s="48"/>
      <c r="G50" s="48"/>
      <c r="H50" s="48"/>
      <c r="I50" s="48"/>
    </row>
    <row r="51" spans="1:9" ht="15.75">
      <c r="A51" s="418" t="s">
        <v>436</v>
      </c>
      <c r="B51" s="415" t="s">
        <v>431</v>
      </c>
      <c r="C51" s="415"/>
      <c r="D51" s="419">
        <f>D46</f>
        <v>4081269.6</v>
      </c>
      <c r="E51" s="62"/>
      <c r="F51" s="48"/>
      <c r="G51" s="48"/>
      <c r="H51" s="48"/>
      <c r="I51" s="48"/>
    </row>
    <row r="52" spans="1:9" ht="82.5" customHeight="1">
      <c r="A52" s="418"/>
      <c r="B52" s="415" t="s">
        <v>437</v>
      </c>
      <c r="C52" s="415"/>
      <c r="D52" s="419"/>
      <c r="E52" s="62">
        <f>D51*2.9%</f>
        <v>118356.81839999999</v>
      </c>
      <c r="F52" s="48"/>
      <c r="G52" s="48"/>
      <c r="H52" s="48"/>
      <c r="I52" s="48"/>
    </row>
    <row r="53" spans="1:9" ht="71.25" customHeight="1">
      <c r="A53" s="59" t="s">
        <v>438</v>
      </c>
      <c r="B53" s="415" t="s">
        <v>439</v>
      </c>
      <c r="C53" s="415"/>
      <c r="D53" s="61"/>
      <c r="E53" s="62"/>
      <c r="F53" s="48"/>
      <c r="G53" s="48"/>
      <c r="H53" s="49">
        <f>E18+E58+E80+E115+E139+E162+E174+E185</f>
        <v>11832829.35</v>
      </c>
      <c r="I53" s="48"/>
    </row>
    <row r="54" spans="1:9" ht="84" customHeight="1">
      <c r="A54" s="59" t="s">
        <v>440</v>
      </c>
      <c r="B54" s="415" t="s">
        <v>441</v>
      </c>
      <c r="C54" s="415"/>
      <c r="D54" s="61"/>
      <c r="E54" s="62">
        <f>D51*0.2%</f>
        <v>8162.5392</v>
      </c>
      <c r="F54" s="48"/>
      <c r="G54" s="48"/>
      <c r="H54" s="48"/>
      <c r="I54" s="48"/>
    </row>
    <row r="55" spans="1:9" ht="79.5" customHeight="1">
      <c r="A55" s="59" t="s">
        <v>442</v>
      </c>
      <c r="B55" s="416" t="s">
        <v>443</v>
      </c>
      <c r="C55" s="416"/>
      <c r="D55" s="61"/>
      <c r="E55" s="62"/>
      <c r="F55" s="48"/>
      <c r="G55" s="48"/>
      <c r="H55" s="48"/>
      <c r="I55" s="48"/>
    </row>
    <row r="56" spans="1:9" ht="81.75" customHeight="1">
      <c r="A56" s="59" t="s">
        <v>444</v>
      </c>
      <c r="B56" s="416" t="s">
        <v>443</v>
      </c>
      <c r="C56" s="416"/>
      <c r="D56" s="61"/>
      <c r="E56" s="62"/>
      <c r="F56" s="48"/>
      <c r="G56" s="48"/>
      <c r="H56" s="48"/>
      <c r="I56" s="48"/>
    </row>
    <row r="57" spans="1:9" ht="71.25" customHeight="1">
      <c r="A57" s="59">
        <v>3</v>
      </c>
      <c r="B57" s="415" t="s">
        <v>445</v>
      </c>
      <c r="C57" s="415"/>
      <c r="D57" s="62">
        <f>D51</f>
        <v>4081269.6</v>
      </c>
      <c r="E57" s="62">
        <f>D51*5.1%</f>
        <v>208144.74959999998</v>
      </c>
      <c r="F57" s="48"/>
      <c r="G57" s="48"/>
      <c r="H57" s="48"/>
      <c r="I57" s="48"/>
    </row>
    <row r="58" spans="1:9" ht="15.75">
      <c r="A58" s="61"/>
      <c r="B58" s="417" t="s">
        <v>409</v>
      </c>
      <c r="C58" s="417"/>
      <c r="D58" s="61" t="s">
        <v>417</v>
      </c>
      <c r="E58" s="63">
        <v>1238123.41</v>
      </c>
      <c r="F58" s="48"/>
      <c r="G58" s="48"/>
      <c r="H58" s="48"/>
      <c r="I58" s="48"/>
    </row>
    <row r="59" spans="1:9" ht="15.75">
      <c r="A59" s="47"/>
      <c r="B59" s="48"/>
      <c r="C59" s="48"/>
      <c r="D59" s="48"/>
      <c r="E59" s="49"/>
      <c r="F59" s="48"/>
      <c r="G59" s="48"/>
      <c r="H59" s="48"/>
      <c r="I59" s="48"/>
    </row>
    <row r="60" spans="1:9" ht="15.75" hidden="1">
      <c r="A60" s="411" t="s">
        <v>446</v>
      </c>
      <c r="B60" s="411"/>
      <c r="C60" s="411"/>
      <c r="D60" s="411"/>
      <c r="E60" s="411"/>
      <c r="F60" s="411"/>
      <c r="G60" s="48"/>
      <c r="H60" s="48"/>
      <c r="I60" s="48"/>
    </row>
    <row r="61" spans="1:9" ht="15.75" hidden="1">
      <c r="A61" s="411" t="s">
        <v>447</v>
      </c>
      <c r="B61" s="411"/>
      <c r="C61" s="411"/>
      <c r="D61" s="411"/>
      <c r="E61" s="411"/>
      <c r="F61" s="411"/>
      <c r="G61" s="48"/>
      <c r="H61" s="48"/>
      <c r="I61" s="48"/>
    </row>
    <row r="62" spans="1:9" ht="15.75" hidden="1">
      <c r="A62" s="47"/>
      <c r="B62" s="48"/>
      <c r="C62" s="48"/>
      <c r="D62" s="48"/>
      <c r="E62" s="49"/>
      <c r="F62" s="48"/>
      <c r="G62" s="48"/>
      <c r="H62" s="48"/>
      <c r="I62" s="48"/>
    </row>
    <row r="63" spans="1:9" ht="15.75" hidden="1">
      <c r="A63" s="411" t="s">
        <v>448</v>
      </c>
      <c r="B63" s="411"/>
      <c r="C63" s="411"/>
      <c r="D63" s="411"/>
      <c r="E63" s="411"/>
      <c r="F63" s="411"/>
      <c r="G63" s="48"/>
      <c r="H63" s="48"/>
      <c r="I63" s="48"/>
    </row>
    <row r="64" spans="1:9" ht="15.75" hidden="1">
      <c r="A64" s="411" t="s">
        <v>449</v>
      </c>
      <c r="B64" s="411"/>
      <c r="C64" s="411"/>
      <c r="D64" s="411"/>
      <c r="E64" s="411"/>
      <c r="F64" s="411"/>
      <c r="G64" s="48"/>
      <c r="H64" s="48"/>
      <c r="I64" s="48"/>
    </row>
    <row r="65" spans="1:9" ht="15.75" hidden="1">
      <c r="A65" s="47"/>
      <c r="B65" s="48"/>
      <c r="C65" s="48"/>
      <c r="D65" s="48"/>
      <c r="E65" s="49"/>
      <c r="F65" s="48"/>
      <c r="G65" s="48"/>
      <c r="H65" s="48"/>
      <c r="I65" s="48"/>
    </row>
    <row r="66" spans="2:9" ht="47.25" hidden="1">
      <c r="B66" s="52" t="s">
        <v>403</v>
      </c>
      <c r="C66" s="52" t="s">
        <v>76</v>
      </c>
      <c r="D66" s="52" t="s">
        <v>450</v>
      </c>
      <c r="E66" s="55" t="s">
        <v>451</v>
      </c>
      <c r="F66" s="52" t="s">
        <v>452</v>
      </c>
      <c r="G66" s="48"/>
      <c r="H66" s="48"/>
      <c r="I66" s="48"/>
    </row>
    <row r="67" spans="2:9" ht="15.75" hidden="1">
      <c r="B67" s="52">
        <v>1</v>
      </c>
      <c r="C67" s="52">
        <v>2</v>
      </c>
      <c r="D67" s="52">
        <v>3</v>
      </c>
      <c r="E67" s="55">
        <v>4</v>
      </c>
      <c r="F67" s="52">
        <v>5</v>
      </c>
      <c r="G67" s="48"/>
      <c r="H67" s="48"/>
      <c r="I67" s="48"/>
    </row>
    <row r="68" spans="2:9" ht="15.75" hidden="1">
      <c r="B68" s="52"/>
      <c r="C68" s="52"/>
      <c r="D68" s="52"/>
      <c r="E68" s="55"/>
      <c r="F68" s="52"/>
      <c r="G68" s="48"/>
      <c r="H68" s="48"/>
      <c r="I68" s="48"/>
    </row>
    <row r="69" spans="2:9" ht="15.75" hidden="1">
      <c r="B69" s="52"/>
      <c r="C69" s="52"/>
      <c r="D69" s="52"/>
      <c r="E69" s="55"/>
      <c r="F69" s="52"/>
      <c r="G69" s="48"/>
      <c r="H69" s="48"/>
      <c r="I69" s="48"/>
    </row>
    <row r="70" spans="2:9" ht="15.75" hidden="1">
      <c r="B70" s="52"/>
      <c r="C70" s="58" t="s">
        <v>409</v>
      </c>
      <c r="D70" s="52" t="s">
        <v>417</v>
      </c>
      <c r="E70" s="55" t="s">
        <v>417</v>
      </c>
      <c r="F70" s="52"/>
      <c r="G70" s="48"/>
      <c r="H70" s="48"/>
      <c r="I70" s="48"/>
    </row>
    <row r="71" spans="1:9" ht="15.75" hidden="1">
      <c r="A71" s="47"/>
      <c r="B71" s="48"/>
      <c r="C71" s="48"/>
      <c r="D71" s="48"/>
      <c r="E71" s="49"/>
      <c r="F71" s="48"/>
      <c r="G71" s="48"/>
      <c r="H71" s="48"/>
      <c r="I71" s="48"/>
    </row>
    <row r="72" spans="1:9" ht="15.75">
      <c r="A72" s="412" t="s">
        <v>453</v>
      </c>
      <c r="B72" s="412"/>
      <c r="C72" s="412"/>
      <c r="D72" s="412"/>
      <c r="E72" s="412"/>
      <c r="F72" s="42"/>
      <c r="G72" s="48"/>
      <c r="H72" s="48"/>
      <c r="I72" s="48"/>
    </row>
    <row r="73" spans="1:9" ht="15.75">
      <c r="A73" s="412" t="s">
        <v>454</v>
      </c>
      <c r="B73" s="412"/>
      <c r="C73" s="412"/>
      <c r="D73" s="412"/>
      <c r="E73" s="412"/>
      <c r="F73" s="42"/>
      <c r="G73" s="48"/>
      <c r="H73" s="48"/>
      <c r="I73" s="48"/>
    </row>
    <row r="74" spans="1:9" ht="15.75">
      <c r="A74" s="47"/>
      <c r="B74" s="48"/>
      <c r="C74" s="48"/>
      <c r="D74" s="48"/>
      <c r="E74" s="49"/>
      <c r="F74" s="48"/>
      <c r="G74" s="48"/>
      <c r="H74" s="48"/>
      <c r="I74" s="48"/>
    </row>
    <row r="75" spans="1:9" s="86" customFormat="1" ht="15.75" hidden="1">
      <c r="A75" s="414" t="s">
        <v>455</v>
      </c>
      <c r="B75" s="414"/>
      <c r="C75" s="414"/>
      <c r="D75" s="414"/>
      <c r="E75" s="414"/>
      <c r="F75" s="414"/>
      <c r="G75" s="85"/>
      <c r="H75" s="85"/>
      <c r="I75" s="85"/>
    </row>
    <row r="76" spans="1:9" ht="15.75">
      <c r="A76" s="47"/>
      <c r="B76" s="48"/>
      <c r="C76" s="48"/>
      <c r="D76" s="48"/>
      <c r="E76" s="49"/>
      <c r="F76" s="48"/>
      <c r="G76" s="48"/>
      <c r="H76" s="48"/>
      <c r="I76" s="48"/>
    </row>
    <row r="77" spans="1:8" s="67" customFormat="1" ht="47.25">
      <c r="A77" s="64" t="s">
        <v>403</v>
      </c>
      <c r="B77" s="64" t="s">
        <v>412</v>
      </c>
      <c r="C77" s="64" t="s">
        <v>456</v>
      </c>
      <c r="D77" s="64" t="s">
        <v>457</v>
      </c>
      <c r="E77" s="65" t="s">
        <v>458</v>
      </c>
      <c r="F77" s="66"/>
      <c r="G77" s="66"/>
      <c r="H77" s="66"/>
    </row>
    <row r="78" spans="1:8" s="67" customFormat="1" ht="15.75">
      <c r="A78" s="64">
        <v>1</v>
      </c>
      <c r="B78" s="64">
        <v>2</v>
      </c>
      <c r="C78" s="68">
        <v>3</v>
      </c>
      <c r="D78" s="64">
        <v>4</v>
      </c>
      <c r="E78" s="69">
        <v>5</v>
      </c>
      <c r="F78" s="66"/>
      <c r="G78" s="66"/>
      <c r="H78" s="66"/>
    </row>
    <row r="79" spans="1:8" s="67" customFormat="1" ht="15.75">
      <c r="A79" s="64">
        <v>1</v>
      </c>
      <c r="B79" s="70" t="s">
        <v>459</v>
      </c>
      <c r="C79" s="65">
        <f>E79/D79</f>
        <v>47136</v>
      </c>
      <c r="D79" s="71">
        <v>4</v>
      </c>
      <c r="E79" s="65">
        <v>188544</v>
      </c>
      <c r="F79" s="66"/>
      <c r="G79" s="66"/>
      <c r="H79" s="66"/>
    </row>
    <row r="80" spans="1:8" s="67" customFormat="1" ht="15.75">
      <c r="A80" s="64"/>
      <c r="B80" s="72" t="s">
        <v>409</v>
      </c>
      <c r="C80" s="64"/>
      <c r="D80" s="64" t="s">
        <v>417</v>
      </c>
      <c r="E80" s="73">
        <f>SUM(E79:E79)</f>
        <v>188544</v>
      </c>
      <c r="F80" s="66"/>
      <c r="G80" s="66"/>
      <c r="H80" s="66"/>
    </row>
    <row r="81" spans="1:9" ht="15.75">
      <c r="A81" s="47"/>
      <c r="B81" s="48"/>
      <c r="C81" s="48"/>
      <c r="D81" s="48"/>
      <c r="E81" s="49"/>
      <c r="F81" s="48"/>
      <c r="G81" s="48"/>
      <c r="H81" s="48"/>
      <c r="I81" s="48"/>
    </row>
    <row r="82" spans="1:9" ht="15.75" hidden="1">
      <c r="A82" s="411" t="s">
        <v>460</v>
      </c>
      <c r="B82" s="411"/>
      <c r="C82" s="411"/>
      <c r="D82" s="411"/>
      <c r="E82" s="411"/>
      <c r="F82" s="411"/>
      <c r="G82" s="48"/>
      <c r="H82" s="48"/>
      <c r="I82" s="48"/>
    </row>
    <row r="83" spans="1:9" ht="15.75" hidden="1">
      <c r="A83" s="411" t="s">
        <v>461</v>
      </c>
      <c r="B83" s="411"/>
      <c r="C83" s="411"/>
      <c r="D83" s="411"/>
      <c r="E83" s="411"/>
      <c r="F83" s="411"/>
      <c r="G83" s="48"/>
      <c r="H83" s="48"/>
      <c r="I83" s="48"/>
    </row>
    <row r="84" spans="1:9" ht="15.75" hidden="1">
      <c r="A84" s="47"/>
      <c r="B84" s="48"/>
      <c r="C84" s="48"/>
      <c r="D84" s="48"/>
      <c r="E84" s="49"/>
      <c r="F84" s="48"/>
      <c r="G84" s="48"/>
      <c r="H84" s="48"/>
      <c r="I84" s="48"/>
    </row>
    <row r="85" spans="1:9" ht="15.75" hidden="1">
      <c r="A85" s="411" t="s">
        <v>448</v>
      </c>
      <c r="B85" s="411"/>
      <c r="C85" s="411"/>
      <c r="D85" s="411"/>
      <c r="E85" s="411"/>
      <c r="F85" s="411"/>
      <c r="G85" s="48"/>
      <c r="H85" s="48"/>
      <c r="I85" s="48"/>
    </row>
    <row r="86" spans="1:9" ht="15.75" hidden="1">
      <c r="A86" s="411" t="s">
        <v>449</v>
      </c>
      <c r="B86" s="411"/>
      <c r="C86" s="411"/>
      <c r="D86" s="411"/>
      <c r="E86" s="411"/>
      <c r="F86" s="411"/>
      <c r="G86" s="48"/>
      <c r="H86" s="48"/>
      <c r="I86" s="48"/>
    </row>
    <row r="87" spans="1:9" ht="15.75" hidden="1">
      <c r="A87" s="47"/>
      <c r="B87" s="48"/>
      <c r="C87" s="48"/>
      <c r="D87" s="48"/>
      <c r="E87" s="49"/>
      <c r="F87" s="48"/>
      <c r="G87" s="48"/>
      <c r="H87" s="48"/>
      <c r="I87" s="48"/>
    </row>
    <row r="88" spans="2:9" ht="47.25" hidden="1">
      <c r="B88" s="52" t="s">
        <v>403</v>
      </c>
      <c r="C88" s="52" t="s">
        <v>76</v>
      </c>
      <c r="D88" s="52" t="s">
        <v>450</v>
      </c>
      <c r="E88" s="55" t="s">
        <v>451</v>
      </c>
      <c r="F88" s="52" t="s">
        <v>452</v>
      </c>
      <c r="G88" s="48"/>
      <c r="H88" s="48"/>
      <c r="I88" s="48"/>
    </row>
    <row r="89" spans="2:9" ht="15.75" hidden="1">
      <c r="B89" s="52">
        <v>1</v>
      </c>
      <c r="C89" s="52">
        <v>2</v>
      </c>
      <c r="D89" s="52">
        <v>3</v>
      </c>
      <c r="E89" s="55">
        <v>4</v>
      </c>
      <c r="F89" s="52">
        <v>5</v>
      </c>
      <c r="G89" s="48"/>
      <c r="H89" s="48"/>
      <c r="I89" s="48"/>
    </row>
    <row r="90" spans="2:9" ht="15.75" hidden="1">
      <c r="B90" s="52"/>
      <c r="C90" s="52"/>
      <c r="D90" s="52"/>
      <c r="E90" s="55"/>
      <c r="F90" s="52"/>
      <c r="G90" s="48"/>
      <c r="H90" s="48"/>
      <c r="I90" s="48"/>
    </row>
    <row r="91" spans="2:9" ht="15.75" hidden="1">
      <c r="B91" s="52"/>
      <c r="C91" s="52"/>
      <c r="D91" s="52"/>
      <c r="E91" s="55"/>
      <c r="F91" s="52"/>
      <c r="G91" s="48"/>
      <c r="H91" s="48"/>
      <c r="I91" s="48"/>
    </row>
    <row r="92" spans="2:9" ht="15.75" hidden="1">
      <c r="B92" s="52"/>
      <c r="C92" s="58" t="s">
        <v>409</v>
      </c>
      <c r="D92" s="52" t="s">
        <v>417</v>
      </c>
      <c r="E92" s="55" t="s">
        <v>417</v>
      </c>
      <c r="F92" s="52"/>
      <c r="G92" s="48"/>
      <c r="H92" s="48"/>
      <c r="I92" s="48"/>
    </row>
    <row r="93" spans="1:9" ht="15.75" hidden="1">
      <c r="A93" s="47"/>
      <c r="B93" s="48"/>
      <c r="C93" s="48"/>
      <c r="D93" s="48"/>
      <c r="E93" s="49"/>
      <c r="F93" s="48"/>
      <c r="G93" s="48"/>
      <c r="H93" s="48"/>
      <c r="I93" s="48"/>
    </row>
    <row r="94" spans="1:9" ht="15.75" hidden="1">
      <c r="A94" s="411" t="s">
        <v>462</v>
      </c>
      <c r="B94" s="411"/>
      <c r="C94" s="411"/>
      <c r="D94" s="411"/>
      <c r="E94" s="411"/>
      <c r="F94" s="411"/>
      <c r="G94" s="48"/>
      <c r="H94" s="48"/>
      <c r="I94" s="48"/>
    </row>
    <row r="95" spans="1:9" ht="15.75" hidden="1">
      <c r="A95" s="411" t="s">
        <v>463</v>
      </c>
      <c r="B95" s="411"/>
      <c r="C95" s="411"/>
      <c r="D95" s="411"/>
      <c r="E95" s="411"/>
      <c r="F95" s="411"/>
      <c r="G95" s="48"/>
      <c r="H95" s="48"/>
      <c r="I95" s="48"/>
    </row>
    <row r="96" spans="1:9" ht="15.75" hidden="1">
      <c r="A96" s="47"/>
      <c r="B96" s="48"/>
      <c r="C96" s="48"/>
      <c r="D96" s="48"/>
      <c r="E96" s="49"/>
      <c r="F96" s="48"/>
      <c r="G96" s="48"/>
      <c r="H96" s="48"/>
      <c r="I96" s="48"/>
    </row>
    <row r="97" spans="1:9" ht="15.75" hidden="1">
      <c r="A97" s="411" t="s">
        <v>448</v>
      </c>
      <c r="B97" s="411"/>
      <c r="C97" s="411"/>
      <c r="D97" s="411"/>
      <c r="E97" s="411"/>
      <c r="F97" s="411"/>
      <c r="G97" s="48"/>
      <c r="H97" s="48"/>
      <c r="I97" s="48"/>
    </row>
    <row r="98" spans="1:9" ht="15.75" hidden="1">
      <c r="A98" s="411" t="s">
        <v>449</v>
      </c>
      <c r="B98" s="411"/>
      <c r="C98" s="411"/>
      <c r="D98" s="411"/>
      <c r="E98" s="411"/>
      <c r="F98" s="411"/>
      <c r="G98" s="48"/>
      <c r="H98" s="48"/>
      <c r="I98" s="48"/>
    </row>
    <row r="99" spans="1:9" ht="15.75" hidden="1">
      <c r="A99" s="47"/>
      <c r="B99" s="48"/>
      <c r="C99" s="48"/>
      <c r="D99" s="48"/>
      <c r="E99" s="49"/>
      <c r="F99" s="48"/>
      <c r="G99" s="48"/>
      <c r="H99" s="48"/>
      <c r="I99" s="48"/>
    </row>
    <row r="100" spans="2:9" ht="47.25" hidden="1">
      <c r="B100" s="52" t="s">
        <v>403</v>
      </c>
      <c r="C100" s="52" t="s">
        <v>76</v>
      </c>
      <c r="D100" s="52" t="s">
        <v>450</v>
      </c>
      <c r="E100" s="55" t="s">
        <v>451</v>
      </c>
      <c r="F100" s="52" t="s">
        <v>452</v>
      </c>
      <c r="G100" s="48"/>
      <c r="H100" s="48"/>
      <c r="I100" s="48"/>
    </row>
    <row r="101" spans="2:9" ht="15.75" hidden="1">
      <c r="B101" s="52">
        <v>1</v>
      </c>
      <c r="C101" s="52">
        <v>2</v>
      </c>
      <c r="D101" s="52">
        <v>3</v>
      </c>
      <c r="E101" s="55">
        <v>4</v>
      </c>
      <c r="F101" s="52">
        <v>5</v>
      </c>
      <c r="G101" s="48"/>
      <c r="H101" s="48"/>
      <c r="I101" s="48"/>
    </row>
    <row r="102" spans="2:9" ht="15.75" hidden="1">
      <c r="B102" s="52"/>
      <c r="C102" s="52"/>
      <c r="D102" s="52"/>
      <c r="E102" s="55"/>
      <c r="F102" s="52"/>
      <c r="G102" s="48"/>
      <c r="H102" s="48"/>
      <c r="I102" s="48"/>
    </row>
    <row r="103" spans="2:9" ht="15.75" hidden="1">
      <c r="B103" s="52"/>
      <c r="C103" s="52"/>
      <c r="D103" s="52"/>
      <c r="E103" s="55"/>
      <c r="F103" s="52"/>
      <c r="G103" s="48"/>
      <c r="H103" s="48"/>
      <c r="I103" s="48"/>
    </row>
    <row r="104" spans="2:9" ht="15.75" hidden="1">
      <c r="B104" s="52"/>
      <c r="C104" s="58" t="s">
        <v>409</v>
      </c>
      <c r="D104" s="52" t="s">
        <v>417</v>
      </c>
      <c r="E104" s="55" t="s">
        <v>417</v>
      </c>
      <c r="F104" s="52"/>
      <c r="G104" s="48"/>
      <c r="H104" s="48"/>
      <c r="I104" s="48"/>
    </row>
    <row r="105" spans="1:9" ht="15.75" hidden="1">
      <c r="A105" s="47"/>
      <c r="B105" s="48"/>
      <c r="C105" s="48"/>
      <c r="D105" s="48"/>
      <c r="E105" s="49"/>
      <c r="F105" s="48"/>
      <c r="G105" s="48"/>
      <c r="H105" s="48"/>
      <c r="I105" s="48"/>
    </row>
    <row r="106" spans="1:9" ht="15.75">
      <c r="A106" s="412" t="s">
        <v>464</v>
      </c>
      <c r="B106" s="412"/>
      <c r="C106" s="412"/>
      <c r="D106" s="412"/>
      <c r="E106" s="412"/>
      <c r="F106" s="44"/>
      <c r="G106" s="48"/>
      <c r="H106" s="48"/>
      <c r="I106" s="48"/>
    </row>
    <row r="107" spans="1:9" ht="15.75">
      <c r="A107" s="47"/>
      <c r="B107" s="48"/>
      <c r="C107" s="48"/>
      <c r="D107" s="48"/>
      <c r="E107" s="49"/>
      <c r="F107" s="48"/>
      <c r="G107" s="48"/>
      <c r="H107" s="48"/>
      <c r="I107" s="48"/>
    </row>
    <row r="108" spans="1:9" ht="15.75" hidden="1">
      <c r="A108" s="414" t="s">
        <v>465</v>
      </c>
      <c r="B108" s="414"/>
      <c r="C108" s="414"/>
      <c r="D108" s="414"/>
      <c r="E108" s="414"/>
      <c r="F108" s="414"/>
      <c r="G108" s="48"/>
      <c r="H108" s="48"/>
      <c r="I108" s="48"/>
    </row>
    <row r="109" spans="1:9" ht="15.75">
      <c r="A109" s="412" t="s">
        <v>466</v>
      </c>
      <c r="B109" s="412"/>
      <c r="C109" s="412"/>
      <c r="D109" s="412"/>
      <c r="E109" s="412"/>
      <c r="F109" s="42"/>
      <c r="G109" s="48"/>
      <c r="H109" s="48"/>
      <c r="I109" s="48"/>
    </row>
    <row r="110" spans="1:9" ht="15.75">
      <c r="A110" s="47"/>
      <c r="B110" s="48"/>
      <c r="C110" s="48"/>
      <c r="D110" s="48"/>
      <c r="E110" s="49"/>
      <c r="F110" s="48"/>
      <c r="G110" s="48"/>
      <c r="H110" s="48"/>
      <c r="I110" s="48"/>
    </row>
    <row r="111" spans="1:8" ht="47.25">
      <c r="A111" s="52" t="s">
        <v>403</v>
      </c>
      <c r="B111" s="52" t="s">
        <v>412</v>
      </c>
      <c r="C111" s="52" t="s">
        <v>467</v>
      </c>
      <c r="D111" s="52" t="s">
        <v>468</v>
      </c>
      <c r="E111" s="55" t="s">
        <v>416</v>
      </c>
      <c r="F111" s="48"/>
      <c r="G111" s="48"/>
      <c r="H111" s="48"/>
    </row>
    <row r="112" spans="1:8" ht="15.75">
      <c r="A112" s="52">
        <v>1</v>
      </c>
      <c r="B112" s="52">
        <v>2</v>
      </c>
      <c r="C112" s="52">
        <v>3</v>
      </c>
      <c r="D112" s="52">
        <v>4</v>
      </c>
      <c r="E112" s="53">
        <v>5</v>
      </c>
      <c r="F112" s="48"/>
      <c r="G112" s="48"/>
      <c r="H112" s="48"/>
    </row>
    <row r="113" spans="1:8" ht="31.5">
      <c r="A113" s="52">
        <v>1</v>
      </c>
      <c r="B113" s="74" t="s">
        <v>469</v>
      </c>
      <c r="C113" s="59">
        <v>12</v>
      </c>
      <c r="D113" s="60">
        <f>E113/C113</f>
        <v>2601.8475</v>
      </c>
      <c r="E113" s="60">
        <f>33000+2973.85-4751.68</f>
        <v>31222.17</v>
      </c>
      <c r="F113" s="48"/>
      <c r="G113" s="48"/>
      <c r="H113" s="48"/>
    </row>
    <row r="114" spans="1:8" ht="15.75">
      <c r="A114" s="52">
        <v>2</v>
      </c>
      <c r="B114" s="74" t="s">
        <v>470</v>
      </c>
      <c r="C114" s="59">
        <v>12</v>
      </c>
      <c r="D114" s="60">
        <f>E114/C114</f>
        <v>3800</v>
      </c>
      <c r="E114" s="60">
        <v>45600</v>
      </c>
      <c r="F114" s="48"/>
      <c r="G114" s="48"/>
      <c r="H114" s="48"/>
    </row>
    <row r="115" spans="1:8" ht="15.75">
      <c r="A115" s="52"/>
      <c r="B115" s="58" t="s">
        <v>409</v>
      </c>
      <c r="C115" s="52" t="s">
        <v>417</v>
      </c>
      <c r="D115" s="52" t="s">
        <v>417</v>
      </c>
      <c r="E115" s="75">
        <f>SUM(E113:E114)</f>
        <v>76822.17</v>
      </c>
      <c r="F115" s="48"/>
      <c r="G115" s="48"/>
      <c r="H115" s="48"/>
    </row>
    <row r="116" spans="1:9" ht="15.75">
      <c r="A116" s="47"/>
      <c r="B116" s="48"/>
      <c r="C116" s="48"/>
      <c r="D116" s="48"/>
      <c r="E116" s="49"/>
      <c r="F116" s="48"/>
      <c r="G116" s="48"/>
      <c r="H116" s="48"/>
      <c r="I116" s="48"/>
    </row>
    <row r="117" spans="1:9" ht="15.75" hidden="1">
      <c r="A117" s="411" t="s">
        <v>471</v>
      </c>
      <c r="B117" s="411"/>
      <c r="C117" s="411"/>
      <c r="D117" s="411"/>
      <c r="E117" s="411"/>
      <c r="F117" s="411"/>
      <c r="G117" s="48"/>
      <c r="H117" s="48"/>
      <c r="I117" s="48"/>
    </row>
    <row r="118" spans="1:9" ht="15.75" hidden="1">
      <c r="A118" s="47"/>
      <c r="B118" s="48"/>
      <c r="C118" s="48"/>
      <c r="D118" s="48"/>
      <c r="E118" s="49"/>
      <c r="F118" s="48"/>
      <c r="G118" s="48"/>
      <c r="H118" s="48"/>
      <c r="I118" s="48"/>
    </row>
    <row r="119" spans="1:9" ht="31.5" hidden="1">
      <c r="A119" s="52" t="s">
        <v>403</v>
      </c>
      <c r="B119" s="52" t="s">
        <v>412</v>
      </c>
      <c r="C119" s="52" t="s">
        <v>472</v>
      </c>
      <c r="D119" s="52" t="s">
        <v>473</v>
      </c>
      <c r="E119" s="55" t="s">
        <v>474</v>
      </c>
      <c r="F119" s="48"/>
      <c r="G119" s="48"/>
      <c r="H119" s="48"/>
      <c r="I119" s="48"/>
    </row>
    <row r="120" spans="1:9" ht="15.75" hidden="1">
      <c r="A120" s="52">
        <v>1</v>
      </c>
      <c r="B120" s="52">
        <v>2</v>
      </c>
      <c r="C120" s="52">
        <v>3</v>
      </c>
      <c r="D120" s="52">
        <v>4</v>
      </c>
      <c r="E120" s="55">
        <v>5</v>
      </c>
      <c r="F120" s="48"/>
      <c r="G120" s="48"/>
      <c r="H120" s="48"/>
      <c r="I120" s="48"/>
    </row>
    <row r="121" spans="1:9" ht="15.75" hidden="1">
      <c r="A121" s="52"/>
      <c r="B121" s="52"/>
      <c r="C121" s="52"/>
      <c r="D121" s="52"/>
      <c r="E121" s="55"/>
      <c r="F121" s="48"/>
      <c r="G121" s="48"/>
      <c r="H121" s="48"/>
      <c r="I121" s="48"/>
    </row>
    <row r="122" spans="1:9" ht="15.75" hidden="1">
      <c r="A122" s="52"/>
      <c r="B122" s="52"/>
      <c r="C122" s="52"/>
      <c r="D122" s="52"/>
      <c r="E122" s="55"/>
      <c r="F122" s="48"/>
      <c r="G122" s="48"/>
      <c r="H122" s="48"/>
      <c r="I122" s="48"/>
    </row>
    <row r="123" spans="1:9" ht="15.75" hidden="1">
      <c r="A123" s="52"/>
      <c r="B123" s="58" t="s">
        <v>409</v>
      </c>
      <c r="C123" s="52"/>
      <c r="D123" s="52"/>
      <c r="E123" s="55"/>
      <c r="F123" s="48"/>
      <c r="G123" s="48"/>
      <c r="H123" s="48"/>
      <c r="I123" s="48"/>
    </row>
    <row r="124" spans="1:9" ht="15.75" hidden="1">
      <c r="A124" s="47"/>
      <c r="B124" s="48"/>
      <c r="C124" s="48"/>
      <c r="D124" s="48"/>
      <c r="E124" s="49"/>
      <c r="F124" s="48"/>
      <c r="G124" s="48"/>
      <c r="H124" s="48"/>
      <c r="I124" s="48"/>
    </row>
    <row r="125" spans="1:9" ht="15.75">
      <c r="A125" s="412" t="s">
        <v>536</v>
      </c>
      <c r="B125" s="412"/>
      <c r="C125" s="412"/>
      <c r="D125" s="412"/>
      <c r="E125" s="412"/>
      <c r="F125" s="48"/>
      <c r="G125" s="48"/>
      <c r="H125" s="48"/>
      <c r="I125" s="48"/>
    </row>
    <row r="126" spans="1:9" ht="15.75">
      <c r="A126" s="47"/>
      <c r="B126" s="48"/>
      <c r="C126" s="48"/>
      <c r="D126" s="48"/>
      <c r="E126" s="49"/>
      <c r="F126" s="48"/>
      <c r="G126" s="48"/>
      <c r="H126" s="48"/>
      <c r="I126" s="48"/>
    </row>
    <row r="127" spans="1:9" ht="47.25">
      <c r="A127" s="139" t="s">
        <v>403</v>
      </c>
      <c r="B127" s="139" t="s">
        <v>412</v>
      </c>
      <c r="C127" s="139" t="s">
        <v>467</v>
      </c>
      <c r="D127" s="139" t="s">
        <v>468</v>
      </c>
      <c r="E127" s="140" t="s">
        <v>416</v>
      </c>
      <c r="F127" s="48"/>
      <c r="G127" s="48"/>
      <c r="H127" s="48"/>
      <c r="I127" s="48"/>
    </row>
    <row r="128" spans="1:9" ht="15.75">
      <c r="A128" s="139">
        <v>1</v>
      </c>
      <c r="B128" s="139">
        <v>2</v>
      </c>
      <c r="C128" s="139">
        <v>3</v>
      </c>
      <c r="D128" s="139">
        <v>4</v>
      </c>
      <c r="E128" s="53">
        <v>5</v>
      </c>
      <c r="F128" s="48"/>
      <c r="G128" s="48"/>
      <c r="H128" s="48"/>
      <c r="I128" s="48"/>
    </row>
    <row r="129" spans="1:9" ht="31.5">
      <c r="A129" s="139">
        <v>1</v>
      </c>
      <c r="B129" s="143" t="s">
        <v>537</v>
      </c>
      <c r="C129" s="142">
        <v>2</v>
      </c>
      <c r="D129" s="60">
        <f>E129/C129</f>
        <v>0</v>
      </c>
      <c r="E129" s="60">
        <v>0</v>
      </c>
      <c r="F129" s="48"/>
      <c r="G129" s="48"/>
      <c r="H129" s="48"/>
      <c r="I129" s="48"/>
    </row>
    <row r="130" spans="1:9" ht="15.75">
      <c r="A130" s="139"/>
      <c r="B130" s="141" t="s">
        <v>409</v>
      </c>
      <c r="C130" s="139" t="s">
        <v>417</v>
      </c>
      <c r="D130" s="139" t="s">
        <v>417</v>
      </c>
      <c r="E130" s="75">
        <f>SUM(E129:E129)</f>
        <v>0</v>
      </c>
      <c r="F130" s="48"/>
      <c r="G130" s="48"/>
      <c r="H130" s="48"/>
      <c r="I130" s="48"/>
    </row>
    <row r="131" spans="1:9" ht="15.75">
      <c r="A131" s="47"/>
      <c r="B131" s="48"/>
      <c r="C131" s="48"/>
      <c r="D131" s="48"/>
      <c r="E131" s="49"/>
      <c r="F131" s="48"/>
      <c r="G131" s="48"/>
      <c r="H131" s="48"/>
      <c r="I131" s="48"/>
    </row>
    <row r="132" spans="1:9" ht="15.75">
      <c r="A132" s="412" t="s">
        <v>475</v>
      </c>
      <c r="B132" s="412"/>
      <c r="C132" s="412"/>
      <c r="D132" s="412"/>
      <c r="E132" s="412"/>
      <c r="F132" s="42"/>
      <c r="G132" s="48"/>
      <c r="H132" s="48"/>
      <c r="I132" s="48"/>
    </row>
    <row r="133" spans="1:9" ht="15.75">
      <c r="A133" s="47"/>
      <c r="B133" s="48"/>
      <c r="C133" s="48"/>
      <c r="D133" s="48"/>
      <c r="E133" s="49"/>
      <c r="F133" s="48"/>
      <c r="G133" s="48"/>
      <c r="H133" s="48"/>
      <c r="I133" s="48"/>
    </row>
    <row r="134" spans="1:6" ht="39" customHeight="1">
      <c r="A134" s="52" t="s">
        <v>403</v>
      </c>
      <c r="B134" s="52" t="s">
        <v>76</v>
      </c>
      <c r="C134" s="52" t="s">
        <v>476</v>
      </c>
      <c r="D134" s="52" t="s">
        <v>477</v>
      </c>
      <c r="E134" s="55" t="s">
        <v>478</v>
      </c>
      <c r="F134" s="48"/>
    </row>
    <row r="135" spans="1:6" ht="15.75">
      <c r="A135" s="52">
        <v>1</v>
      </c>
      <c r="B135" s="52">
        <v>2</v>
      </c>
      <c r="C135" s="52">
        <v>4</v>
      </c>
      <c r="D135" s="52">
        <v>5</v>
      </c>
      <c r="E135" s="53">
        <v>6</v>
      </c>
      <c r="F135" s="48"/>
    </row>
    <row r="136" spans="1:8" ht="15.75">
      <c r="A136" s="52">
        <v>1</v>
      </c>
      <c r="B136" s="74" t="s">
        <v>479</v>
      </c>
      <c r="C136" s="55">
        <v>73.65</v>
      </c>
      <c r="D136" s="60">
        <f>E136/C136</f>
        <v>8376.542973523421</v>
      </c>
      <c r="E136" s="55">
        <v>616932.39</v>
      </c>
      <c r="F136" s="48"/>
      <c r="H136" s="51"/>
    </row>
    <row r="137" spans="1:8" ht="15.75">
      <c r="A137" s="52">
        <v>2</v>
      </c>
      <c r="B137" s="74" t="s">
        <v>480</v>
      </c>
      <c r="C137" s="55">
        <v>586.47</v>
      </c>
      <c r="D137" s="60">
        <f>E137/C137</f>
        <v>3351.8274080515625</v>
      </c>
      <c r="E137" s="55">
        <v>1965746.22</v>
      </c>
      <c r="F137" s="48"/>
      <c r="H137" s="51"/>
    </row>
    <row r="138" spans="1:8" ht="15.75">
      <c r="A138" s="52">
        <v>3</v>
      </c>
      <c r="B138" s="74" t="s">
        <v>481</v>
      </c>
      <c r="C138" s="55">
        <v>2224.5</v>
      </c>
      <c r="D138" s="60">
        <f>E138/C138</f>
        <v>32.58373117554506</v>
      </c>
      <c r="E138" s="55">
        <v>72482.51</v>
      </c>
      <c r="F138" s="48"/>
      <c r="H138" s="51"/>
    </row>
    <row r="139" spans="1:8" ht="15.75">
      <c r="A139" s="52"/>
      <c r="B139" s="58" t="s">
        <v>409</v>
      </c>
      <c r="C139" s="52" t="s">
        <v>417</v>
      </c>
      <c r="D139" s="52" t="s">
        <v>417</v>
      </c>
      <c r="E139" s="75">
        <f>SUM(E136:E138)</f>
        <v>2655161.1199999996</v>
      </c>
      <c r="F139" s="48"/>
      <c r="H139" s="51"/>
    </row>
    <row r="140" spans="1:9" ht="15.75">
      <c r="A140" s="47"/>
      <c r="B140" s="48"/>
      <c r="C140" s="48"/>
      <c r="D140" s="48"/>
      <c r="E140" s="49"/>
      <c r="F140" s="48"/>
      <c r="G140" s="48"/>
      <c r="H140" s="48"/>
      <c r="I140" s="48"/>
    </row>
    <row r="141" spans="1:9" ht="15.75" hidden="1">
      <c r="A141" s="411" t="s">
        <v>482</v>
      </c>
      <c r="B141" s="411"/>
      <c r="C141" s="411"/>
      <c r="D141" s="411"/>
      <c r="E141" s="411"/>
      <c r="F141" s="411"/>
      <c r="G141" s="48"/>
      <c r="H141" s="48"/>
      <c r="I141" s="48"/>
    </row>
    <row r="142" spans="1:9" ht="15.75" hidden="1">
      <c r="A142" s="47"/>
      <c r="B142" s="48"/>
      <c r="C142" s="48"/>
      <c r="D142" s="48"/>
      <c r="E142" s="49"/>
      <c r="F142" s="48"/>
      <c r="G142" s="48"/>
      <c r="H142" s="48"/>
      <c r="I142" s="48"/>
    </row>
    <row r="143" spans="1:9" ht="47.25" hidden="1">
      <c r="A143" s="52" t="s">
        <v>403</v>
      </c>
      <c r="B143" s="52" t="s">
        <v>76</v>
      </c>
      <c r="C143" s="52" t="s">
        <v>483</v>
      </c>
      <c r="D143" s="52" t="s">
        <v>484</v>
      </c>
      <c r="E143" s="55" t="s">
        <v>485</v>
      </c>
      <c r="F143" s="48"/>
      <c r="G143" s="48"/>
      <c r="H143" s="48"/>
      <c r="I143" s="48"/>
    </row>
    <row r="144" spans="1:9" ht="15.75" hidden="1">
      <c r="A144" s="52">
        <v>1</v>
      </c>
      <c r="B144" s="52">
        <v>2</v>
      </c>
      <c r="C144" s="52">
        <v>4</v>
      </c>
      <c r="D144" s="52">
        <v>5</v>
      </c>
      <c r="E144" s="55">
        <v>6</v>
      </c>
      <c r="F144" s="48"/>
      <c r="G144" s="48"/>
      <c r="H144" s="48"/>
      <c r="I144" s="48"/>
    </row>
    <row r="145" spans="1:9" ht="15.75" hidden="1">
      <c r="A145" s="52"/>
      <c r="B145" s="52"/>
      <c r="C145" s="52"/>
      <c r="D145" s="52"/>
      <c r="E145" s="55"/>
      <c r="F145" s="48"/>
      <c r="G145" s="48"/>
      <c r="H145" s="48"/>
      <c r="I145" s="48"/>
    </row>
    <row r="146" spans="1:9" ht="15.75" hidden="1">
      <c r="A146" s="52"/>
      <c r="B146" s="52"/>
      <c r="C146" s="52"/>
      <c r="D146" s="52"/>
      <c r="E146" s="55"/>
      <c r="F146" s="48"/>
      <c r="G146" s="48"/>
      <c r="H146" s="48"/>
      <c r="I146" s="48"/>
    </row>
    <row r="147" spans="1:9" ht="15.75" hidden="1">
      <c r="A147" s="52"/>
      <c r="B147" s="58" t="s">
        <v>409</v>
      </c>
      <c r="C147" s="52" t="s">
        <v>417</v>
      </c>
      <c r="D147" s="52" t="s">
        <v>417</v>
      </c>
      <c r="E147" s="55" t="s">
        <v>417</v>
      </c>
      <c r="F147" s="48"/>
      <c r="G147" s="48"/>
      <c r="H147" s="48"/>
      <c r="I147" s="48"/>
    </row>
    <row r="148" spans="1:9" ht="15.75">
      <c r="A148" s="47"/>
      <c r="B148" s="48"/>
      <c r="C148" s="48"/>
      <c r="D148" s="48"/>
      <c r="E148" s="49"/>
      <c r="F148" s="48"/>
      <c r="G148" s="48"/>
      <c r="H148" s="48"/>
      <c r="I148" s="48"/>
    </row>
    <row r="149" spans="1:9" ht="15.75">
      <c r="A149" s="413" t="s">
        <v>486</v>
      </c>
      <c r="B149" s="413"/>
      <c r="C149" s="413"/>
      <c r="D149" s="413"/>
      <c r="E149" s="413"/>
      <c r="F149" s="76"/>
      <c r="G149" s="48"/>
      <c r="H149" s="48"/>
      <c r="I149" s="48"/>
    </row>
    <row r="150" spans="1:9" ht="15.75">
      <c r="A150" s="413" t="s">
        <v>487</v>
      </c>
      <c r="B150" s="413"/>
      <c r="C150" s="413"/>
      <c r="D150" s="413"/>
      <c r="E150" s="413"/>
      <c r="F150" s="76"/>
      <c r="G150" s="48"/>
      <c r="H150" s="48"/>
      <c r="I150" s="48"/>
    </row>
    <row r="151" spans="1:9" ht="15.75">
      <c r="A151" s="47"/>
      <c r="B151" s="48"/>
      <c r="C151" s="48"/>
      <c r="D151" s="48"/>
      <c r="E151" s="49"/>
      <c r="F151" s="48"/>
      <c r="G151" s="48"/>
      <c r="H151" s="48"/>
      <c r="I151" s="48"/>
    </row>
    <row r="152" spans="1:9" ht="31.5">
      <c r="A152" s="52" t="s">
        <v>403</v>
      </c>
      <c r="B152" s="52" t="s">
        <v>412</v>
      </c>
      <c r="C152" s="52" t="s">
        <v>488</v>
      </c>
      <c r="D152" s="52" t="s">
        <v>489</v>
      </c>
      <c r="E152" s="55" t="s">
        <v>490</v>
      </c>
      <c r="F152" s="48"/>
      <c r="G152" s="48"/>
      <c r="H152" s="48"/>
      <c r="I152" s="48"/>
    </row>
    <row r="153" spans="1:9" ht="15.75">
      <c r="A153" s="52">
        <v>1</v>
      </c>
      <c r="B153" s="77">
        <v>2</v>
      </c>
      <c r="C153" s="52">
        <v>3</v>
      </c>
      <c r="D153" s="52">
        <v>4</v>
      </c>
      <c r="E153" s="53">
        <v>5</v>
      </c>
      <c r="F153" s="48"/>
      <c r="G153" s="48"/>
      <c r="H153" s="48"/>
      <c r="I153" s="48"/>
    </row>
    <row r="154" spans="1:9" ht="120.75" customHeight="1">
      <c r="A154" s="78">
        <v>1</v>
      </c>
      <c r="B154" s="79" t="s">
        <v>491</v>
      </c>
      <c r="C154" s="80">
        <v>1</v>
      </c>
      <c r="D154" s="59">
        <v>12</v>
      </c>
      <c r="E154" s="60">
        <v>63034.8</v>
      </c>
      <c r="F154" s="48"/>
      <c r="G154" s="48"/>
      <c r="H154" s="49">
        <f>E18+E58+E80+E115+E130+E139+E162+E174+E185</f>
        <v>11832829.35</v>
      </c>
      <c r="I154" s="48"/>
    </row>
    <row r="155" spans="1:9" ht="31.5">
      <c r="A155" s="78">
        <v>2</v>
      </c>
      <c r="B155" s="81" t="s">
        <v>492</v>
      </c>
      <c r="C155" s="80">
        <v>1</v>
      </c>
      <c r="D155" s="59">
        <v>12</v>
      </c>
      <c r="E155" s="60">
        <v>13923.36</v>
      </c>
      <c r="F155" s="48"/>
      <c r="G155" s="48"/>
      <c r="H155" s="48"/>
      <c r="I155" s="48"/>
    </row>
    <row r="156" spans="1:9" ht="31.5">
      <c r="A156" s="78">
        <v>3</v>
      </c>
      <c r="B156" s="81" t="s">
        <v>513</v>
      </c>
      <c r="C156" s="80">
        <v>1</v>
      </c>
      <c r="D156" s="59">
        <v>2</v>
      </c>
      <c r="E156" s="60">
        <v>8000</v>
      </c>
      <c r="F156" s="48"/>
      <c r="G156" s="48"/>
      <c r="H156" s="48"/>
      <c r="I156" s="48"/>
    </row>
    <row r="157" spans="1:9" ht="31.5">
      <c r="A157" s="78">
        <v>4</v>
      </c>
      <c r="B157" s="81" t="s">
        <v>493</v>
      </c>
      <c r="C157" s="80">
        <v>1</v>
      </c>
      <c r="D157" s="59">
        <v>12</v>
      </c>
      <c r="E157" s="60">
        <v>28188.6</v>
      </c>
      <c r="F157" s="48"/>
      <c r="G157" s="48"/>
      <c r="H157" s="48"/>
      <c r="I157" s="48"/>
    </row>
    <row r="158" spans="1:9" ht="31.5">
      <c r="A158" s="78">
        <v>5</v>
      </c>
      <c r="B158" s="81" t="s">
        <v>494</v>
      </c>
      <c r="C158" s="80">
        <v>1</v>
      </c>
      <c r="D158" s="59">
        <v>12</v>
      </c>
      <c r="E158" s="60">
        <v>44800</v>
      </c>
      <c r="F158" s="48"/>
      <c r="G158" s="48"/>
      <c r="H158" s="48"/>
      <c r="I158" s="48"/>
    </row>
    <row r="159" spans="1:9" ht="15.75">
      <c r="A159" s="78">
        <v>6</v>
      </c>
      <c r="B159" s="81" t="s">
        <v>495</v>
      </c>
      <c r="C159" s="80">
        <v>1</v>
      </c>
      <c r="D159" s="59">
        <v>12</v>
      </c>
      <c r="E159" s="60">
        <v>132924</v>
      </c>
      <c r="F159" s="48"/>
      <c r="G159" s="48"/>
      <c r="H159" s="49">
        <f>E18+E58+E80+E115+E139+E162+E174+E185</f>
        <v>11832829.35</v>
      </c>
      <c r="I159" s="48"/>
    </row>
    <row r="160" spans="1:9" ht="31.5">
      <c r="A160" s="78">
        <v>7</v>
      </c>
      <c r="B160" s="81" t="s">
        <v>519</v>
      </c>
      <c r="C160" s="80">
        <v>1</v>
      </c>
      <c r="D160" s="59">
        <v>3</v>
      </c>
      <c r="E160" s="60">
        <f>153680.5-2973.85</f>
        <v>150706.65</v>
      </c>
      <c r="F160" s="48"/>
      <c r="G160" s="48"/>
      <c r="H160" s="48"/>
      <c r="I160" s="48"/>
    </row>
    <row r="161" spans="1:9" ht="15.75">
      <c r="A161" s="78">
        <v>8</v>
      </c>
      <c r="B161" s="81" t="s">
        <v>532</v>
      </c>
      <c r="C161" s="80">
        <v>1</v>
      </c>
      <c r="D161" s="59">
        <v>3</v>
      </c>
      <c r="E161" s="60">
        <v>8324.4</v>
      </c>
      <c r="F161" s="48"/>
      <c r="G161" s="48"/>
      <c r="H161" s="48"/>
      <c r="I161" s="48"/>
    </row>
    <row r="162" spans="1:9" ht="15.75">
      <c r="A162" s="52"/>
      <c r="B162" s="58" t="s">
        <v>409</v>
      </c>
      <c r="C162" s="52" t="s">
        <v>417</v>
      </c>
      <c r="D162" s="52" t="s">
        <v>417</v>
      </c>
      <c r="E162" s="75">
        <f>SUM(E154:E161)</f>
        <v>449901.81000000006</v>
      </c>
      <c r="F162" s="48"/>
      <c r="G162" s="48"/>
      <c r="H162" s="48"/>
      <c r="I162" s="48"/>
    </row>
    <row r="163" spans="1:9" ht="15.75">
      <c r="A163" s="47"/>
      <c r="B163" s="48"/>
      <c r="C163" s="48"/>
      <c r="D163" s="48"/>
      <c r="E163" s="49"/>
      <c r="F163" s="48"/>
      <c r="G163" s="49"/>
      <c r="H163" s="48"/>
      <c r="I163" s="48"/>
    </row>
    <row r="164" spans="1:9" ht="15.75">
      <c r="A164" s="412" t="s">
        <v>496</v>
      </c>
      <c r="B164" s="412"/>
      <c r="C164" s="412"/>
      <c r="D164" s="412"/>
      <c r="E164" s="412"/>
      <c r="F164" s="48"/>
      <c r="G164" s="48"/>
      <c r="H164" s="48"/>
      <c r="I164" s="48"/>
    </row>
    <row r="165" spans="1:9" ht="15.75">
      <c r="A165" s="47"/>
      <c r="B165" s="48"/>
      <c r="C165" s="48"/>
      <c r="D165" s="48"/>
      <c r="E165" s="49"/>
      <c r="F165" s="48"/>
      <c r="G165" s="48"/>
      <c r="H165" s="48"/>
      <c r="I165" s="48"/>
    </row>
    <row r="166" spans="1:10" ht="31.5">
      <c r="A166" s="52" t="s">
        <v>403</v>
      </c>
      <c r="B166" s="52" t="s">
        <v>412</v>
      </c>
      <c r="C166" s="52" t="s">
        <v>497</v>
      </c>
      <c r="D166" s="52" t="s">
        <v>489</v>
      </c>
      <c r="E166" s="55" t="s">
        <v>498</v>
      </c>
      <c r="F166" s="48"/>
      <c r="G166" s="48"/>
      <c r="H166" s="48"/>
      <c r="I166" s="48"/>
      <c r="J166" s="48"/>
    </row>
    <row r="167" spans="1:10" ht="15.75">
      <c r="A167" s="52">
        <v>1</v>
      </c>
      <c r="B167" s="52">
        <v>2</v>
      </c>
      <c r="C167" s="52">
        <v>3</v>
      </c>
      <c r="D167" s="52">
        <v>4</v>
      </c>
      <c r="E167" s="53">
        <v>5</v>
      </c>
      <c r="F167" s="48"/>
      <c r="G167" s="48"/>
      <c r="H167" s="48"/>
      <c r="I167" s="48"/>
      <c r="J167" s="48"/>
    </row>
    <row r="168" spans="1:10" ht="15.75">
      <c r="A168" s="52">
        <v>1</v>
      </c>
      <c r="B168" s="81" t="s">
        <v>499</v>
      </c>
      <c r="C168" s="52">
        <v>1</v>
      </c>
      <c r="D168" s="52">
        <v>12</v>
      </c>
      <c r="E168" s="55">
        <v>112478</v>
      </c>
      <c r="F168" s="48"/>
      <c r="G168" s="48"/>
      <c r="H168" s="48"/>
      <c r="I168" s="48"/>
      <c r="J168" s="48"/>
    </row>
    <row r="169" spans="1:10" ht="15.75">
      <c r="A169" s="52">
        <v>2</v>
      </c>
      <c r="B169" s="81" t="s">
        <v>500</v>
      </c>
      <c r="C169" s="52">
        <v>1</v>
      </c>
      <c r="D169" s="52">
        <v>12</v>
      </c>
      <c r="E169" s="55">
        <f>1649755.94+43680+671764.06-2400+53825.4</f>
        <v>2416625.4</v>
      </c>
      <c r="F169" s="48"/>
      <c r="G169" s="48"/>
      <c r="H169" s="48"/>
      <c r="I169" s="48"/>
      <c r="J169" s="48"/>
    </row>
    <row r="170" spans="1:10" ht="31.5">
      <c r="A170" s="59">
        <v>3</v>
      </c>
      <c r="B170" s="74" t="s">
        <v>501</v>
      </c>
      <c r="C170" s="59">
        <v>1</v>
      </c>
      <c r="D170" s="59">
        <v>3</v>
      </c>
      <c r="E170" s="60">
        <v>160440</v>
      </c>
      <c r="F170" s="48"/>
      <c r="G170" s="49">
        <f>E185+E174+E162+E139+E115+E80+E58+E18-E185</f>
        <v>11390865.51</v>
      </c>
      <c r="H170" s="48"/>
      <c r="I170" s="48"/>
      <c r="J170" s="48"/>
    </row>
    <row r="171" spans="1:10" ht="31.5" hidden="1">
      <c r="A171" s="59">
        <v>5</v>
      </c>
      <c r="B171" s="74" t="s">
        <v>502</v>
      </c>
      <c r="C171" s="59"/>
      <c r="D171" s="59"/>
      <c r="E171" s="60"/>
      <c r="F171" s="48"/>
      <c r="G171" s="48"/>
      <c r="H171" s="48"/>
      <c r="I171" s="48"/>
      <c r="J171" s="48"/>
    </row>
    <row r="172" spans="1:10" ht="15.75">
      <c r="A172" s="59">
        <v>4</v>
      </c>
      <c r="B172" s="74" t="s">
        <v>552</v>
      </c>
      <c r="C172" s="59">
        <v>2</v>
      </c>
      <c r="D172" s="59">
        <v>2</v>
      </c>
      <c r="E172" s="60">
        <v>11500</v>
      </c>
      <c r="F172" s="48"/>
      <c r="G172" s="48"/>
      <c r="H172" s="48"/>
      <c r="I172" s="48"/>
      <c r="J172" s="48"/>
    </row>
    <row r="173" spans="1:10" ht="15.75">
      <c r="A173" s="59">
        <v>5</v>
      </c>
      <c r="B173" s="74"/>
      <c r="C173" s="59"/>
      <c r="D173" s="59"/>
      <c r="E173" s="60"/>
      <c r="F173" s="48"/>
      <c r="G173" s="48"/>
      <c r="H173" s="48"/>
      <c r="I173" s="48"/>
      <c r="J173" s="48"/>
    </row>
    <row r="174" spans="1:10" ht="15.75">
      <c r="A174" s="52"/>
      <c r="B174" s="58" t="s">
        <v>409</v>
      </c>
      <c r="C174" s="52" t="s">
        <v>417</v>
      </c>
      <c r="D174" s="52"/>
      <c r="E174" s="82">
        <f>E168+E169+E170+E172+E173</f>
        <v>2701043.4</v>
      </c>
      <c r="F174" s="48"/>
      <c r="G174" s="48"/>
      <c r="H174" s="48"/>
      <c r="I174" s="48"/>
      <c r="J174" s="48"/>
    </row>
    <row r="175" spans="1:9" ht="29.25" customHeight="1">
      <c r="A175" s="47"/>
      <c r="B175" s="48"/>
      <c r="C175" s="48"/>
      <c r="D175" s="48"/>
      <c r="E175" s="49"/>
      <c r="F175" s="48"/>
      <c r="G175" s="48"/>
      <c r="H175" s="48"/>
      <c r="I175" s="48"/>
    </row>
    <row r="176" spans="1:9" ht="15.75">
      <c r="A176" s="412" t="s">
        <v>503</v>
      </c>
      <c r="B176" s="412"/>
      <c r="C176" s="412"/>
      <c r="D176" s="412"/>
      <c r="E176" s="412"/>
      <c r="F176" s="42"/>
      <c r="G176" s="48"/>
      <c r="H176" s="48"/>
      <c r="I176" s="48"/>
    </row>
    <row r="177" spans="1:9" ht="15.75">
      <c r="A177" s="412" t="s">
        <v>504</v>
      </c>
      <c r="B177" s="412"/>
      <c r="C177" s="412"/>
      <c r="D177" s="412"/>
      <c r="E177" s="412"/>
      <c r="F177" s="42"/>
      <c r="G177" s="48"/>
      <c r="H177" s="48"/>
      <c r="I177" s="48"/>
    </row>
    <row r="178" spans="1:9" ht="15.75">
      <c r="A178" s="47"/>
      <c r="B178" s="48"/>
      <c r="C178" s="48"/>
      <c r="D178" s="48"/>
      <c r="E178" s="49"/>
      <c r="F178" s="48"/>
      <c r="G178" s="48"/>
      <c r="H178" s="48"/>
      <c r="I178" s="48"/>
    </row>
    <row r="179" spans="1:9" ht="31.5">
      <c r="A179" s="52" t="s">
        <v>403</v>
      </c>
      <c r="B179" s="52" t="s">
        <v>412</v>
      </c>
      <c r="C179" s="52" t="s">
        <v>483</v>
      </c>
      <c r="D179" s="52" t="s">
        <v>505</v>
      </c>
      <c r="E179" s="55" t="s">
        <v>506</v>
      </c>
      <c r="F179" s="48"/>
      <c r="G179" s="48"/>
      <c r="H179" s="48"/>
      <c r="I179" s="48"/>
    </row>
    <row r="180" spans="1:9" ht="15.75">
      <c r="A180" s="52"/>
      <c r="B180" s="52">
        <v>1</v>
      </c>
      <c r="C180" s="52">
        <v>2</v>
      </c>
      <c r="D180" s="52">
        <v>3</v>
      </c>
      <c r="E180" s="53">
        <v>4</v>
      </c>
      <c r="F180" s="48"/>
      <c r="G180" s="48"/>
      <c r="H180" s="48"/>
      <c r="I180" s="48"/>
    </row>
    <row r="181" spans="1:9" ht="15.75">
      <c r="A181" s="52"/>
      <c r="B181" s="52" t="s">
        <v>529</v>
      </c>
      <c r="C181" s="52">
        <v>1</v>
      </c>
      <c r="D181" s="52">
        <v>0</v>
      </c>
      <c r="E181" s="55">
        <v>2400</v>
      </c>
      <c r="F181" s="48"/>
      <c r="G181" s="48"/>
      <c r="H181" s="48"/>
      <c r="I181" s="48"/>
    </row>
    <row r="182" spans="1:9" ht="15.75">
      <c r="A182" s="52"/>
      <c r="B182" s="52" t="s">
        <v>533</v>
      </c>
      <c r="C182" s="52">
        <v>2</v>
      </c>
      <c r="D182" s="52"/>
      <c r="E182" s="55">
        <v>100000</v>
      </c>
      <c r="F182" s="48"/>
      <c r="G182" s="48"/>
      <c r="H182" s="48"/>
      <c r="I182" s="48"/>
    </row>
    <row r="183" spans="1:9" ht="15.75">
      <c r="A183" s="52"/>
      <c r="B183" s="52" t="s">
        <v>534</v>
      </c>
      <c r="C183" s="52">
        <v>2</v>
      </c>
      <c r="D183" s="52"/>
      <c r="E183" s="55">
        <v>0</v>
      </c>
      <c r="F183" s="48"/>
      <c r="G183" s="49">
        <f>E18+E58+E80+E115+E139+E162+E174+E185</f>
        <v>11832829.35</v>
      </c>
      <c r="H183" s="48"/>
      <c r="I183" s="48"/>
    </row>
    <row r="184" spans="1:9" ht="15.75">
      <c r="A184" s="153"/>
      <c r="B184" s="153" t="s">
        <v>560</v>
      </c>
      <c r="C184" s="153"/>
      <c r="D184" s="153"/>
      <c r="E184" s="154">
        <v>339563.84</v>
      </c>
      <c r="F184" s="48"/>
      <c r="G184" s="49"/>
      <c r="H184" s="48"/>
      <c r="I184" s="48"/>
    </row>
    <row r="185" spans="1:9" ht="15.75">
      <c r="A185" s="52"/>
      <c r="B185" s="58" t="s">
        <v>409</v>
      </c>
      <c r="C185" s="52"/>
      <c r="D185" s="52" t="s">
        <v>417</v>
      </c>
      <c r="E185" s="75">
        <f>SUM(E181:E184)</f>
        <v>441963.84</v>
      </c>
      <c r="F185" s="48"/>
      <c r="G185" s="48"/>
      <c r="H185" s="48"/>
      <c r="I185" s="48"/>
    </row>
    <row r="186" ht="15">
      <c r="A186" s="83"/>
    </row>
    <row r="187" ht="15">
      <c r="A187" s="83"/>
    </row>
    <row r="188" ht="15">
      <c r="A188" s="84"/>
    </row>
    <row r="189" ht="15">
      <c r="E189" s="51">
        <f>E18+E58+E80+E115+E139+E162+E174+E185</f>
        <v>11832829.35</v>
      </c>
    </row>
    <row r="190" spans="5:8" ht="15">
      <c r="E190" s="51">
        <f>E185</f>
        <v>441963.84</v>
      </c>
      <c r="H190" s="51">
        <f>E18+E58+E80+E115+E139+E162+E174</f>
        <v>11390865.51</v>
      </c>
    </row>
    <row r="191" spans="4:5" ht="15">
      <c r="D191" s="83" t="s">
        <v>514</v>
      </c>
      <c r="E191" s="51">
        <v>9029990</v>
      </c>
    </row>
    <row r="192" ht="15">
      <c r="E192" s="51">
        <f>E189-E191</f>
        <v>2802839.3499999996</v>
      </c>
    </row>
    <row r="194" spans="4:5" ht="15">
      <c r="D194" s="83" t="s">
        <v>515</v>
      </c>
      <c r="E194" s="51">
        <f>E115+E139+E162+E174+E185</f>
        <v>6324892.34</v>
      </c>
    </row>
    <row r="200" ht="15">
      <c r="G200" s="51">
        <f>E185+E174+E162+E138+E115</f>
        <v>3742213.7299999995</v>
      </c>
    </row>
    <row r="1256" ht="12.75"/>
  </sheetData>
  <sheetProtection/>
  <mergeCells count="69">
    <mergeCell ref="A10:I10"/>
    <mergeCell ref="A11:E11"/>
    <mergeCell ref="A13:A15"/>
    <mergeCell ref="A1:E1"/>
    <mergeCell ref="A2:E2"/>
    <mergeCell ref="A3:E3"/>
    <mergeCell ref="A4:E4"/>
    <mergeCell ref="A6:E6"/>
    <mergeCell ref="A8:I8"/>
    <mergeCell ref="B13:B15"/>
    <mergeCell ref="C13:C15"/>
    <mergeCell ref="D13:D15"/>
    <mergeCell ref="E13:E15"/>
    <mergeCell ref="A18:B18"/>
    <mergeCell ref="A20:I20"/>
    <mergeCell ref="A21:I21"/>
    <mergeCell ref="A29:I29"/>
    <mergeCell ref="A30:H30"/>
    <mergeCell ref="A38:E38"/>
    <mergeCell ref="A39:E39"/>
    <mergeCell ref="A40:E40"/>
    <mergeCell ref="A41:E41"/>
    <mergeCell ref="B43:C43"/>
    <mergeCell ref="B44:C44"/>
    <mergeCell ref="B45:C45"/>
    <mergeCell ref="A46:A47"/>
    <mergeCell ref="B46:C46"/>
    <mergeCell ref="D46:D47"/>
    <mergeCell ref="B47:C47"/>
    <mergeCell ref="B48:C48"/>
    <mergeCell ref="B49:C49"/>
    <mergeCell ref="B50:C50"/>
    <mergeCell ref="A51:A52"/>
    <mergeCell ref="B51:C51"/>
    <mergeCell ref="D51:D52"/>
    <mergeCell ref="B52:C52"/>
    <mergeCell ref="B53:C53"/>
    <mergeCell ref="B54:C54"/>
    <mergeCell ref="B55:C55"/>
    <mergeCell ref="B56:C56"/>
    <mergeCell ref="B57:C57"/>
    <mergeCell ref="B58:C58"/>
    <mergeCell ref="A60:F60"/>
    <mergeCell ref="A61:F61"/>
    <mergeCell ref="A63:F63"/>
    <mergeCell ref="A64:F64"/>
    <mergeCell ref="A72:E72"/>
    <mergeCell ref="A73:E73"/>
    <mergeCell ref="A75:F75"/>
    <mergeCell ref="A82:F82"/>
    <mergeCell ref="A83:F83"/>
    <mergeCell ref="A85:F85"/>
    <mergeCell ref="A86:F86"/>
    <mergeCell ref="A94:F94"/>
    <mergeCell ref="A95:F95"/>
    <mergeCell ref="A97:F97"/>
    <mergeCell ref="A98:F98"/>
    <mergeCell ref="A106:E106"/>
    <mergeCell ref="A108:F108"/>
    <mergeCell ref="A109:E109"/>
    <mergeCell ref="A117:F117"/>
    <mergeCell ref="A177:E177"/>
    <mergeCell ref="A132:E132"/>
    <mergeCell ref="A141:F141"/>
    <mergeCell ref="A149:E149"/>
    <mergeCell ref="A150:E150"/>
    <mergeCell ref="A164:E164"/>
    <mergeCell ref="A176:E176"/>
    <mergeCell ref="A125:E125"/>
  </mergeCells>
  <hyperlinks>
    <hyperlink ref="B55" location="P1256" display="P1256"/>
    <hyperlink ref="B56" location="P1256" display="P1256"/>
  </hyperlinks>
  <printOptions/>
  <pageMargins left="0.7086614173228347" right="0.7086614173228347" top="0.7480314960629921" bottom="0.7480314960629921" header="0.31496062992125984" footer="0.31496062992125984"/>
  <pageSetup fitToHeight="45" horizontalDpi="180" verticalDpi="180" orientation="portrait" paperSize="9" scale="94" r:id="rId1"/>
  <rowBreaks count="2" manualBreakCount="2">
    <brk id="105" max="4" man="1"/>
    <brk id="162" max="4" man="1"/>
  </rowBreaks>
</worksheet>
</file>

<file path=xl/worksheets/sheet4.xml><?xml version="1.0" encoding="utf-8"?>
<worksheet xmlns="http://schemas.openxmlformats.org/spreadsheetml/2006/main" xmlns:r="http://schemas.openxmlformats.org/officeDocument/2006/relationships">
  <dimension ref="A1:P1256"/>
  <sheetViews>
    <sheetView view="pageBreakPreview" zoomScale="70" zoomScaleSheetLayoutView="70" zoomScalePageLayoutView="0" workbookViewId="0" topLeftCell="A51">
      <selection activeCell="H51" sqref="H51"/>
    </sheetView>
  </sheetViews>
  <sheetFormatPr defaultColWidth="9.00390625" defaultRowHeight="12.75"/>
  <cols>
    <col min="1" max="1" width="9.25390625" style="43" bestFit="1" customWidth="1"/>
    <col min="2" max="2" width="24.125" style="43" customWidth="1"/>
    <col min="3" max="3" width="23.00390625" style="43" customWidth="1"/>
    <col min="4" max="4" width="18.375" style="43" customWidth="1"/>
    <col min="5" max="5" width="18.125" style="51" customWidth="1"/>
    <col min="6" max="6" width="15.375" style="43" customWidth="1"/>
    <col min="7" max="7" width="16.75390625" style="43" customWidth="1"/>
    <col min="8" max="8" width="19.375" style="43" customWidth="1"/>
    <col min="9" max="9" width="15.25390625" style="43" customWidth="1"/>
    <col min="10" max="10" width="14.00390625" style="43" customWidth="1"/>
    <col min="11" max="12" width="13.75390625" style="43" bestFit="1" customWidth="1"/>
    <col min="13" max="13" width="9.25390625" style="43" bestFit="1" customWidth="1"/>
    <col min="14" max="14" width="11.375" style="43" bestFit="1" customWidth="1"/>
    <col min="15" max="16384" width="9.125" style="43" customWidth="1"/>
  </cols>
  <sheetData>
    <row r="1" spans="1:9" ht="15.75">
      <c r="A1" s="45"/>
      <c r="B1" s="45"/>
      <c r="C1" s="45"/>
      <c r="D1" s="45"/>
      <c r="E1" s="46"/>
      <c r="F1" s="45"/>
      <c r="G1" s="45"/>
      <c r="H1" s="45"/>
      <c r="I1" s="45"/>
    </row>
    <row r="2" spans="1:9" ht="15.75">
      <c r="A2" s="412" t="s">
        <v>399</v>
      </c>
      <c r="B2" s="412"/>
      <c r="C2" s="412"/>
      <c r="D2" s="412"/>
      <c r="E2" s="412"/>
      <c r="F2" s="44"/>
      <c r="G2" s="44"/>
      <c r="H2" s="44"/>
      <c r="I2" s="44"/>
    </row>
    <row r="3" spans="1:9" ht="15.75">
      <c r="A3" s="47"/>
      <c r="B3" s="48"/>
      <c r="C3" s="48"/>
      <c r="D3" s="48"/>
      <c r="E3" s="49"/>
      <c r="F3" s="48"/>
      <c r="G3" s="48"/>
      <c r="H3" s="48"/>
      <c r="I3" s="48"/>
    </row>
    <row r="4" spans="1:9" ht="15.75">
      <c r="A4" s="426" t="s">
        <v>507</v>
      </c>
      <c r="B4" s="426"/>
      <c r="C4" s="426"/>
      <c r="D4" s="426"/>
      <c r="E4" s="426"/>
      <c r="F4" s="42"/>
      <c r="G4" s="42"/>
      <c r="H4" s="42"/>
      <c r="I4" s="42"/>
    </row>
    <row r="5" spans="1:9" ht="15.75">
      <c r="A5" s="47"/>
      <c r="B5" s="48"/>
      <c r="C5" s="48"/>
      <c r="D5" s="48"/>
      <c r="E5" s="49"/>
      <c r="F5" s="48"/>
      <c r="G5" s="48"/>
      <c r="H5" s="48"/>
      <c r="I5" s="48"/>
    </row>
    <row r="6" spans="1:9" ht="15.75">
      <c r="A6" s="412" t="s">
        <v>402</v>
      </c>
      <c r="B6" s="412"/>
      <c r="C6" s="412"/>
      <c r="D6" s="412"/>
      <c r="E6" s="412"/>
      <c r="F6" s="44"/>
      <c r="G6" s="44"/>
      <c r="H6" s="44"/>
      <c r="I6" s="44"/>
    </row>
    <row r="7" ht="15">
      <c r="A7" s="50"/>
    </row>
    <row r="8" spans="1:5" ht="30" customHeight="1">
      <c r="A8" s="420" t="s">
        <v>403</v>
      </c>
      <c r="B8" s="420" t="s">
        <v>404</v>
      </c>
      <c r="C8" s="421" t="s">
        <v>405</v>
      </c>
      <c r="D8" s="421" t="s">
        <v>406</v>
      </c>
      <c r="E8" s="424" t="s">
        <v>407</v>
      </c>
    </row>
    <row r="9" spans="1:5" ht="15.75" customHeight="1">
      <c r="A9" s="420"/>
      <c r="B9" s="420"/>
      <c r="C9" s="422"/>
      <c r="D9" s="422"/>
      <c r="E9" s="424"/>
    </row>
    <row r="10" spans="1:5" ht="54" customHeight="1">
      <c r="A10" s="420"/>
      <c r="B10" s="420"/>
      <c r="C10" s="423"/>
      <c r="D10" s="423"/>
      <c r="E10" s="424"/>
    </row>
    <row r="11" spans="1:5" ht="15.75">
      <c r="A11" s="52">
        <v>1</v>
      </c>
      <c r="B11" s="52">
        <v>2</v>
      </c>
      <c r="C11" s="52">
        <v>3</v>
      </c>
      <c r="D11" s="52">
        <v>4</v>
      </c>
      <c r="E11" s="55">
        <v>5</v>
      </c>
    </row>
    <row r="12" spans="1:5" ht="15.75">
      <c r="A12" s="52">
        <v>1</v>
      </c>
      <c r="B12" s="54" t="s">
        <v>408</v>
      </c>
      <c r="C12" s="55">
        <f>E12/1.6/12</f>
        <v>624295.7640625</v>
      </c>
      <c r="D12" s="55">
        <f>E12/12-C12</f>
        <v>374577.45843750006</v>
      </c>
      <c r="E12" s="55">
        <v>11986478.67</v>
      </c>
    </row>
    <row r="13" spans="1:5" ht="15.75">
      <c r="A13" s="425" t="s">
        <v>409</v>
      </c>
      <c r="B13" s="425"/>
      <c r="C13" s="56"/>
      <c r="D13" s="56"/>
      <c r="E13" s="57">
        <f>E12</f>
        <v>11986478.67</v>
      </c>
    </row>
    <row r="14" spans="1:10" ht="15">
      <c r="A14" s="50"/>
      <c r="J14" s="51"/>
    </row>
    <row r="15" spans="1:9" ht="15.75" hidden="1">
      <c r="A15" s="411" t="s">
        <v>410</v>
      </c>
      <c r="B15" s="411"/>
      <c r="C15" s="411"/>
      <c r="D15" s="411"/>
      <c r="E15" s="411"/>
      <c r="F15" s="411"/>
      <c r="G15" s="411"/>
      <c r="H15" s="411"/>
      <c r="I15" s="411"/>
    </row>
    <row r="16" spans="1:9" ht="15.75" hidden="1">
      <c r="A16" s="411" t="s">
        <v>411</v>
      </c>
      <c r="B16" s="411"/>
      <c r="C16" s="411"/>
      <c r="D16" s="411"/>
      <c r="E16" s="411"/>
      <c r="F16" s="411"/>
      <c r="G16" s="411"/>
      <c r="H16" s="411"/>
      <c r="I16" s="411"/>
    </row>
    <row r="17" spans="1:9" ht="15.75" hidden="1">
      <c r="A17" s="47"/>
      <c r="B17" s="48"/>
      <c r="C17" s="48"/>
      <c r="D17" s="48"/>
      <c r="E17" s="49"/>
      <c r="F17" s="48"/>
      <c r="G17" s="48"/>
      <c r="H17" s="48"/>
      <c r="I17" s="48"/>
    </row>
    <row r="18" spans="1:9" ht="63" hidden="1">
      <c r="A18" s="52" t="s">
        <v>403</v>
      </c>
      <c r="B18" s="52" t="s">
        <v>412</v>
      </c>
      <c r="C18" s="52" t="s">
        <v>413</v>
      </c>
      <c r="D18" s="52" t="s">
        <v>414</v>
      </c>
      <c r="E18" s="55" t="s">
        <v>415</v>
      </c>
      <c r="F18" s="52" t="s">
        <v>416</v>
      </c>
      <c r="H18" s="48"/>
      <c r="I18" s="48"/>
    </row>
    <row r="19" spans="1:9" ht="15.75" hidden="1">
      <c r="A19" s="52">
        <v>1</v>
      </c>
      <c r="B19" s="52">
        <v>2</v>
      </c>
      <c r="C19" s="52">
        <v>3</v>
      </c>
      <c r="D19" s="52">
        <v>4</v>
      </c>
      <c r="E19" s="55">
        <v>5</v>
      </c>
      <c r="F19" s="52">
        <v>6</v>
      </c>
      <c r="H19" s="48"/>
      <c r="I19" s="48"/>
    </row>
    <row r="20" spans="1:9" ht="15.75" hidden="1">
      <c r="A20" s="52"/>
      <c r="B20" s="52"/>
      <c r="C20" s="52"/>
      <c r="D20" s="52"/>
      <c r="E20" s="55"/>
      <c r="F20" s="52"/>
      <c r="H20" s="48"/>
      <c r="I20" s="48"/>
    </row>
    <row r="21" spans="1:9" ht="15.75" hidden="1">
      <c r="A21" s="52"/>
      <c r="B21" s="52"/>
      <c r="C21" s="52"/>
      <c r="D21" s="52"/>
      <c r="E21" s="55"/>
      <c r="F21" s="52"/>
      <c r="H21" s="48"/>
      <c r="I21" s="48"/>
    </row>
    <row r="22" spans="1:9" ht="15.75" hidden="1">
      <c r="A22" s="52"/>
      <c r="B22" s="58" t="s">
        <v>409</v>
      </c>
      <c r="C22" s="52" t="s">
        <v>417</v>
      </c>
      <c r="D22" s="52" t="s">
        <v>417</v>
      </c>
      <c r="E22" s="55" t="s">
        <v>417</v>
      </c>
      <c r="F22" s="52"/>
      <c r="H22" s="48"/>
      <c r="I22" s="48"/>
    </row>
    <row r="23" spans="1:9" ht="15.75" hidden="1">
      <c r="A23" s="47"/>
      <c r="B23" s="48"/>
      <c r="C23" s="48"/>
      <c r="D23" s="48"/>
      <c r="E23" s="49"/>
      <c r="F23" s="48"/>
      <c r="G23" s="48"/>
      <c r="H23" s="48"/>
      <c r="I23" s="48"/>
    </row>
    <row r="24" spans="1:9" ht="15.75" hidden="1">
      <c r="A24" s="411" t="s">
        <v>418</v>
      </c>
      <c r="B24" s="411"/>
      <c r="C24" s="411"/>
      <c r="D24" s="411"/>
      <c r="E24" s="411"/>
      <c r="F24" s="411"/>
      <c r="G24" s="411"/>
      <c r="H24" s="411"/>
      <c r="I24" s="411"/>
    </row>
    <row r="25" spans="1:9" ht="15.75" hidden="1">
      <c r="A25" s="411" t="s">
        <v>419</v>
      </c>
      <c r="B25" s="411"/>
      <c r="C25" s="411"/>
      <c r="D25" s="411"/>
      <c r="E25" s="411"/>
      <c r="F25" s="411"/>
      <c r="G25" s="411"/>
      <c r="H25" s="411"/>
      <c r="I25" s="48"/>
    </row>
    <row r="26" spans="1:9" ht="15.75" hidden="1">
      <c r="A26" s="47"/>
      <c r="B26" s="48"/>
      <c r="C26" s="48"/>
      <c r="D26" s="48"/>
      <c r="E26" s="49"/>
      <c r="F26" s="48"/>
      <c r="G26" s="48"/>
      <c r="H26" s="48"/>
      <c r="I26" s="48"/>
    </row>
    <row r="27" spans="2:9" ht="63" hidden="1">
      <c r="B27" s="52" t="s">
        <v>403</v>
      </c>
      <c r="C27" s="52" t="s">
        <v>412</v>
      </c>
      <c r="D27" s="52" t="s">
        <v>420</v>
      </c>
      <c r="E27" s="55" t="s">
        <v>421</v>
      </c>
      <c r="F27" s="52" t="s">
        <v>422</v>
      </c>
      <c r="G27" s="52" t="s">
        <v>416</v>
      </c>
      <c r="H27" s="48"/>
      <c r="I27" s="48"/>
    </row>
    <row r="28" spans="2:9" ht="15.75" hidden="1">
      <c r="B28" s="52">
        <v>1</v>
      </c>
      <c r="C28" s="52">
        <v>2</v>
      </c>
      <c r="D28" s="52">
        <v>3</v>
      </c>
      <c r="E28" s="55">
        <v>4</v>
      </c>
      <c r="F28" s="52">
        <v>5</v>
      </c>
      <c r="G28" s="52">
        <v>6</v>
      </c>
      <c r="H28" s="48"/>
      <c r="I28" s="48"/>
    </row>
    <row r="29" spans="2:9" ht="15.75" hidden="1">
      <c r="B29" s="52"/>
      <c r="C29" s="52"/>
      <c r="D29" s="52"/>
      <c r="E29" s="55"/>
      <c r="F29" s="52"/>
      <c r="G29" s="52"/>
      <c r="H29" s="48"/>
      <c r="I29" s="48"/>
    </row>
    <row r="30" spans="2:9" ht="15.75" hidden="1">
      <c r="B30" s="52"/>
      <c r="C30" s="52"/>
      <c r="D30" s="52"/>
      <c r="E30" s="55"/>
      <c r="F30" s="52"/>
      <c r="G30" s="52"/>
      <c r="H30" s="48"/>
      <c r="I30" s="48"/>
    </row>
    <row r="31" spans="2:9" ht="15.75" hidden="1">
      <c r="B31" s="52"/>
      <c r="C31" s="58" t="s">
        <v>409</v>
      </c>
      <c r="D31" s="52" t="s">
        <v>417</v>
      </c>
      <c r="E31" s="55" t="s">
        <v>417</v>
      </c>
      <c r="F31" s="52" t="s">
        <v>417</v>
      </c>
      <c r="G31" s="52"/>
      <c r="H31" s="48"/>
      <c r="I31" s="48"/>
    </row>
    <row r="32" spans="1:9" ht="15.75" hidden="1">
      <c r="A32" s="47"/>
      <c r="B32" s="48"/>
      <c r="C32" s="48"/>
      <c r="D32" s="48"/>
      <c r="E32" s="49"/>
      <c r="F32" s="48"/>
      <c r="G32" s="48"/>
      <c r="H32" s="48"/>
      <c r="I32" s="48"/>
    </row>
    <row r="33" spans="1:10" ht="15.75">
      <c r="A33" s="412" t="s">
        <v>423</v>
      </c>
      <c r="B33" s="412"/>
      <c r="C33" s="412"/>
      <c r="D33" s="412"/>
      <c r="E33" s="412"/>
      <c r="F33" s="42"/>
      <c r="G33" s="42"/>
      <c r="H33" s="42"/>
      <c r="I33" s="42"/>
      <c r="J33" s="51"/>
    </row>
    <row r="34" spans="1:9" ht="15.75">
      <c r="A34" s="412" t="s">
        <v>424</v>
      </c>
      <c r="B34" s="412"/>
      <c r="C34" s="412"/>
      <c r="D34" s="412"/>
      <c r="E34" s="412"/>
      <c r="F34" s="42"/>
      <c r="G34" s="42"/>
      <c r="H34" s="42"/>
      <c r="I34" s="42"/>
    </row>
    <row r="35" spans="1:9" ht="15.75">
      <c r="A35" s="412" t="s">
        <v>425</v>
      </c>
      <c r="B35" s="412"/>
      <c r="C35" s="412"/>
      <c r="D35" s="412"/>
      <c r="E35" s="412"/>
      <c r="F35" s="42"/>
      <c r="G35" s="42"/>
      <c r="H35" s="42"/>
      <c r="I35" s="42"/>
    </row>
    <row r="36" spans="1:9" ht="15.75">
      <c r="A36" s="412" t="s">
        <v>426</v>
      </c>
      <c r="B36" s="412"/>
      <c r="C36" s="412"/>
      <c r="D36" s="412"/>
      <c r="E36" s="412"/>
      <c r="F36" s="42"/>
      <c r="G36" s="42"/>
      <c r="H36" s="42"/>
      <c r="I36" s="42"/>
    </row>
    <row r="37" spans="1:9" ht="15.75">
      <c r="A37" s="47"/>
      <c r="B37" s="48"/>
      <c r="C37" s="48"/>
      <c r="D37" s="48"/>
      <c r="E37" s="49"/>
      <c r="F37" s="48"/>
      <c r="G37" s="48"/>
      <c r="H37" s="48"/>
      <c r="I37" s="48"/>
    </row>
    <row r="38" spans="1:9" ht="100.5" customHeight="1">
      <c r="A38" s="59" t="s">
        <v>403</v>
      </c>
      <c r="B38" s="418" t="s">
        <v>427</v>
      </c>
      <c r="C38" s="418"/>
      <c r="D38" s="59" t="s">
        <v>428</v>
      </c>
      <c r="E38" s="60" t="s">
        <v>429</v>
      </c>
      <c r="F38" s="48"/>
      <c r="G38" s="48"/>
      <c r="H38" s="48"/>
      <c r="I38" s="48"/>
    </row>
    <row r="39" spans="1:9" ht="15.75">
      <c r="A39" s="52">
        <v>1</v>
      </c>
      <c r="B39" s="420">
        <v>2</v>
      </c>
      <c r="C39" s="420"/>
      <c r="D39" s="52">
        <v>3</v>
      </c>
      <c r="E39" s="55">
        <v>4</v>
      </c>
      <c r="F39" s="48"/>
      <c r="G39" s="48"/>
      <c r="H39" s="48"/>
      <c r="I39" s="48"/>
    </row>
    <row r="40" spans="1:9" ht="59.25" customHeight="1">
      <c r="A40" s="59">
        <v>1</v>
      </c>
      <c r="B40" s="415" t="s">
        <v>430</v>
      </c>
      <c r="C40" s="415"/>
      <c r="D40" s="61" t="s">
        <v>417</v>
      </c>
      <c r="E40" s="62">
        <f>E42+E43+E44</f>
        <v>2637025.3074</v>
      </c>
      <c r="F40" s="48"/>
      <c r="G40" s="48"/>
      <c r="H40" s="48"/>
      <c r="I40" s="48"/>
    </row>
    <row r="41" spans="1:9" ht="15.75">
      <c r="A41" s="418" t="s">
        <v>26</v>
      </c>
      <c r="B41" s="420" t="s">
        <v>431</v>
      </c>
      <c r="C41" s="420"/>
      <c r="D41" s="419">
        <f>E13</f>
        <v>11986478.67</v>
      </c>
      <c r="E41" s="62"/>
      <c r="F41" s="48"/>
      <c r="G41" s="48"/>
      <c r="H41" s="48"/>
      <c r="I41" s="48"/>
    </row>
    <row r="42" spans="1:9" ht="30.75" customHeight="1">
      <c r="A42" s="418"/>
      <c r="B42" s="415" t="s">
        <v>432</v>
      </c>
      <c r="C42" s="415"/>
      <c r="D42" s="419"/>
      <c r="E42" s="62">
        <f>D41*22%</f>
        <v>2637025.3074</v>
      </c>
      <c r="F42" s="48"/>
      <c r="G42" s="48"/>
      <c r="H42" s="48"/>
      <c r="I42" s="48"/>
    </row>
    <row r="43" spans="1:9" ht="15.75">
      <c r="A43" s="59" t="s">
        <v>27</v>
      </c>
      <c r="B43" s="415" t="s">
        <v>433</v>
      </c>
      <c r="C43" s="415"/>
      <c r="D43" s="61"/>
      <c r="E43" s="62"/>
      <c r="F43" s="48"/>
      <c r="G43" s="48"/>
      <c r="H43" s="48"/>
      <c r="I43" s="48"/>
    </row>
    <row r="44" spans="1:9" ht="69" customHeight="1">
      <c r="A44" s="59" t="s">
        <v>28</v>
      </c>
      <c r="B44" s="415" t="s">
        <v>434</v>
      </c>
      <c r="C44" s="415"/>
      <c r="D44" s="61"/>
      <c r="E44" s="62"/>
      <c r="F44" s="48"/>
      <c r="G44" s="48"/>
      <c r="H44" s="48"/>
      <c r="I44" s="48"/>
    </row>
    <row r="45" spans="1:9" ht="57.75" customHeight="1">
      <c r="A45" s="59">
        <v>2</v>
      </c>
      <c r="B45" s="415" t="s">
        <v>435</v>
      </c>
      <c r="C45" s="415"/>
      <c r="D45" s="61" t="s">
        <v>417</v>
      </c>
      <c r="E45" s="62">
        <f>E47+E48+E49+E51</f>
        <v>371580.83877</v>
      </c>
      <c r="F45" s="48"/>
      <c r="G45" s="48"/>
      <c r="H45" s="48"/>
      <c r="I45" s="48"/>
    </row>
    <row r="46" spans="1:9" ht="15.75">
      <c r="A46" s="418" t="s">
        <v>436</v>
      </c>
      <c r="B46" s="415" t="s">
        <v>431</v>
      </c>
      <c r="C46" s="415"/>
      <c r="D46" s="419">
        <f>D41</f>
        <v>11986478.67</v>
      </c>
      <c r="E46" s="62"/>
      <c r="F46" s="48"/>
      <c r="G46" s="48"/>
      <c r="H46" s="48"/>
      <c r="I46" s="48"/>
    </row>
    <row r="47" spans="1:9" ht="82.5" customHeight="1">
      <c r="A47" s="418"/>
      <c r="B47" s="415" t="s">
        <v>437</v>
      </c>
      <c r="C47" s="415"/>
      <c r="D47" s="419"/>
      <c r="E47" s="62">
        <f>D46*2.9%</f>
        <v>347607.88142999995</v>
      </c>
      <c r="F47" s="48"/>
      <c r="G47" s="48"/>
      <c r="H47" s="48"/>
      <c r="I47" s="48"/>
    </row>
    <row r="48" spans="1:9" ht="71.25" customHeight="1">
      <c r="A48" s="59" t="s">
        <v>438</v>
      </c>
      <c r="B48" s="415" t="s">
        <v>439</v>
      </c>
      <c r="C48" s="415"/>
      <c r="D48" s="61"/>
      <c r="E48" s="62"/>
      <c r="F48" s="48"/>
      <c r="G48" s="48"/>
      <c r="H48" s="48"/>
      <c r="I48" s="48"/>
    </row>
    <row r="49" spans="1:9" ht="84" customHeight="1">
      <c r="A49" s="59" t="s">
        <v>440</v>
      </c>
      <c r="B49" s="415" t="s">
        <v>441</v>
      </c>
      <c r="C49" s="415"/>
      <c r="D49" s="61"/>
      <c r="E49" s="62">
        <f>D46*0.2%</f>
        <v>23972.95734</v>
      </c>
      <c r="F49" s="48"/>
      <c r="G49" s="48"/>
      <c r="H49" s="48"/>
      <c r="I49" s="48"/>
    </row>
    <row r="50" spans="1:9" ht="79.5" customHeight="1">
      <c r="A50" s="59" t="s">
        <v>442</v>
      </c>
      <c r="B50" s="416" t="s">
        <v>443</v>
      </c>
      <c r="C50" s="416"/>
      <c r="D50" s="61"/>
      <c r="E50" s="62"/>
      <c r="F50" s="48"/>
      <c r="G50" s="48"/>
      <c r="H50" s="48"/>
      <c r="I50" s="48"/>
    </row>
    <row r="51" spans="1:9" ht="81.75" customHeight="1">
      <c r="A51" s="59" t="s">
        <v>444</v>
      </c>
      <c r="B51" s="416" t="s">
        <v>443</v>
      </c>
      <c r="C51" s="416"/>
      <c r="D51" s="61"/>
      <c r="E51" s="62"/>
      <c r="F51" s="48"/>
      <c r="G51" s="48"/>
      <c r="H51" s="48"/>
      <c r="I51" s="48"/>
    </row>
    <row r="52" spans="1:9" ht="71.25" customHeight="1">
      <c r="A52" s="59">
        <v>3</v>
      </c>
      <c r="B52" s="415" t="s">
        <v>445</v>
      </c>
      <c r="C52" s="415"/>
      <c r="D52" s="62">
        <f>D46</f>
        <v>11986478.67</v>
      </c>
      <c r="E52" s="62">
        <f>D46*5.1%</f>
        <v>611310.4121699999</v>
      </c>
      <c r="F52" s="48"/>
      <c r="G52" s="48"/>
      <c r="H52" s="48"/>
      <c r="I52" s="48"/>
    </row>
    <row r="53" spans="1:9" ht="15.75">
      <c r="A53" s="61"/>
      <c r="B53" s="417" t="s">
        <v>409</v>
      </c>
      <c r="C53" s="417"/>
      <c r="D53" s="61" t="s">
        <v>417</v>
      </c>
      <c r="E53" s="63">
        <v>3634120.57</v>
      </c>
      <c r="F53" s="48"/>
      <c r="G53" s="48"/>
      <c r="H53" s="48"/>
      <c r="I53" s="48"/>
    </row>
    <row r="54" spans="1:9" ht="15.75">
      <c r="A54" s="47"/>
      <c r="B54" s="48"/>
      <c r="C54" s="48"/>
      <c r="D54" s="48"/>
      <c r="E54" s="49"/>
      <c r="F54" s="48"/>
      <c r="G54" s="48"/>
      <c r="H54" s="48"/>
      <c r="I54" s="48"/>
    </row>
    <row r="55" spans="1:9" ht="15.75" hidden="1">
      <c r="A55" s="411" t="s">
        <v>446</v>
      </c>
      <c r="B55" s="411"/>
      <c r="C55" s="411"/>
      <c r="D55" s="411"/>
      <c r="E55" s="411"/>
      <c r="F55" s="411"/>
      <c r="G55" s="48"/>
      <c r="H55" s="48"/>
      <c r="I55" s="48"/>
    </row>
    <row r="56" spans="1:9" ht="15.75" hidden="1">
      <c r="A56" s="411" t="s">
        <v>447</v>
      </c>
      <c r="B56" s="411"/>
      <c r="C56" s="411"/>
      <c r="D56" s="411"/>
      <c r="E56" s="411"/>
      <c r="F56" s="411"/>
      <c r="G56" s="48"/>
      <c r="H56" s="48"/>
      <c r="I56" s="48"/>
    </row>
    <row r="57" spans="1:9" ht="15.75" hidden="1">
      <c r="A57" s="47"/>
      <c r="B57" s="48"/>
      <c r="C57" s="48"/>
      <c r="D57" s="48"/>
      <c r="E57" s="49"/>
      <c r="F57" s="48"/>
      <c r="G57" s="48"/>
      <c r="H57" s="48"/>
      <c r="I57" s="48"/>
    </row>
    <row r="58" spans="1:9" ht="15.75" hidden="1">
      <c r="A58" s="411" t="s">
        <v>448</v>
      </c>
      <c r="B58" s="411"/>
      <c r="C58" s="411"/>
      <c r="D58" s="411"/>
      <c r="E58" s="411"/>
      <c r="F58" s="411"/>
      <c r="G58" s="48"/>
      <c r="H58" s="48"/>
      <c r="I58" s="48"/>
    </row>
    <row r="59" spans="1:9" ht="15.75" hidden="1">
      <c r="A59" s="411" t="s">
        <v>449</v>
      </c>
      <c r="B59" s="411"/>
      <c r="C59" s="411"/>
      <c r="D59" s="411"/>
      <c r="E59" s="411"/>
      <c r="F59" s="411"/>
      <c r="G59" s="48"/>
      <c r="H59" s="48"/>
      <c r="I59" s="48"/>
    </row>
    <row r="60" spans="1:9" ht="15.75" hidden="1">
      <c r="A60" s="47"/>
      <c r="B60" s="48"/>
      <c r="C60" s="48"/>
      <c r="D60" s="48"/>
      <c r="E60" s="49"/>
      <c r="F60" s="48"/>
      <c r="G60" s="48"/>
      <c r="H60" s="48"/>
      <c r="I60" s="48"/>
    </row>
    <row r="61" spans="2:9" ht="47.25" hidden="1">
      <c r="B61" s="52" t="s">
        <v>403</v>
      </c>
      <c r="C61" s="52" t="s">
        <v>76</v>
      </c>
      <c r="D61" s="52" t="s">
        <v>450</v>
      </c>
      <c r="E61" s="55" t="s">
        <v>451</v>
      </c>
      <c r="F61" s="52" t="s">
        <v>452</v>
      </c>
      <c r="G61" s="48"/>
      <c r="H61" s="48"/>
      <c r="I61" s="48"/>
    </row>
    <row r="62" spans="2:9" ht="15.75" hidden="1">
      <c r="B62" s="52">
        <v>1</v>
      </c>
      <c r="C62" s="52">
        <v>2</v>
      </c>
      <c r="D62" s="52">
        <v>3</v>
      </c>
      <c r="E62" s="55">
        <v>4</v>
      </c>
      <c r="F62" s="52">
        <v>5</v>
      </c>
      <c r="G62" s="48"/>
      <c r="H62" s="48"/>
      <c r="I62" s="48"/>
    </row>
    <row r="63" spans="2:9" ht="15.75" hidden="1">
      <c r="B63" s="52"/>
      <c r="C63" s="52"/>
      <c r="D63" s="52"/>
      <c r="E63" s="55"/>
      <c r="F63" s="52"/>
      <c r="G63" s="48"/>
      <c r="H63" s="48"/>
      <c r="I63" s="48"/>
    </row>
    <row r="64" spans="2:9" ht="15.75" hidden="1">
      <c r="B64" s="52"/>
      <c r="C64" s="52"/>
      <c r="D64" s="52"/>
      <c r="E64" s="55"/>
      <c r="F64" s="52"/>
      <c r="G64" s="48"/>
      <c r="H64" s="48"/>
      <c r="I64" s="48"/>
    </row>
    <row r="65" spans="2:9" ht="15.75" hidden="1">
      <c r="B65" s="52"/>
      <c r="C65" s="58" t="s">
        <v>409</v>
      </c>
      <c r="D65" s="52" t="s">
        <v>417</v>
      </c>
      <c r="E65" s="55" t="s">
        <v>417</v>
      </c>
      <c r="F65" s="52"/>
      <c r="G65" s="48"/>
      <c r="H65" s="48"/>
      <c r="I65" s="48"/>
    </row>
    <row r="66" spans="1:9" ht="15.75" hidden="1">
      <c r="A66" s="47"/>
      <c r="B66" s="48"/>
      <c r="C66" s="48"/>
      <c r="D66" s="48"/>
      <c r="E66" s="49"/>
      <c r="F66" s="48"/>
      <c r="G66" s="48"/>
      <c r="H66" s="48"/>
      <c r="I66" s="48"/>
    </row>
    <row r="67" spans="1:9" ht="15.75">
      <c r="A67" s="47"/>
      <c r="B67" s="48"/>
      <c r="C67" s="48"/>
      <c r="D67" s="48"/>
      <c r="E67" s="49"/>
      <c r="F67" s="48"/>
      <c r="G67" s="48"/>
      <c r="H67" s="48"/>
      <c r="I67" s="48"/>
    </row>
    <row r="68" spans="1:9" ht="15.75" hidden="1">
      <c r="A68" s="411" t="s">
        <v>460</v>
      </c>
      <c r="B68" s="411"/>
      <c r="C68" s="411"/>
      <c r="D68" s="411"/>
      <c r="E68" s="411"/>
      <c r="F68" s="411"/>
      <c r="G68" s="48"/>
      <c r="H68" s="48"/>
      <c r="I68" s="48"/>
    </row>
    <row r="69" spans="1:9" ht="15.75" hidden="1">
      <c r="A69" s="411" t="s">
        <v>461</v>
      </c>
      <c r="B69" s="411"/>
      <c r="C69" s="411"/>
      <c r="D69" s="411"/>
      <c r="E69" s="411"/>
      <c r="F69" s="411"/>
      <c r="G69" s="48"/>
      <c r="H69" s="48"/>
      <c r="I69" s="48"/>
    </row>
    <row r="70" spans="1:9" ht="15.75" hidden="1">
      <c r="A70" s="47"/>
      <c r="B70" s="48"/>
      <c r="C70" s="48"/>
      <c r="D70" s="48"/>
      <c r="E70" s="49"/>
      <c r="F70" s="48"/>
      <c r="G70" s="48"/>
      <c r="H70" s="48"/>
      <c r="I70" s="48"/>
    </row>
    <row r="71" spans="1:9" ht="15.75" hidden="1">
      <c r="A71" s="411" t="s">
        <v>448</v>
      </c>
      <c r="B71" s="411"/>
      <c r="C71" s="411"/>
      <c r="D71" s="411"/>
      <c r="E71" s="411"/>
      <c r="F71" s="411"/>
      <c r="G71" s="48"/>
      <c r="H71" s="48"/>
      <c r="I71" s="48"/>
    </row>
    <row r="72" spans="1:9" ht="15.75" hidden="1">
      <c r="A72" s="411" t="s">
        <v>449</v>
      </c>
      <c r="B72" s="411"/>
      <c r="C72" s="411"/>
      <c r="D72" s="411"/>
      <c r="E72" s="411"/>
      <c r="F72" s="411"/>
      <c r="G72" s="48"/>
      <c r="H72" s="48"/>
      <c r="I72" s="48"/>
    </row>
    <row r="73" spans="1:9" ht="15.75" hidden="1">
      <c r="A73" s="47"/>
      <c r="B73" s="48"/>
      <c r="C73" s="48"/>
      <c r="D73" s="48"/>
      <c r="E73" s="49"/>
      <c r="F73" s="48"/>
      <c r="G73" s="48"/>
      <c r="H73" s="48"/>
      <c r="I73" s="48"/>
    </row>
    <row r="74" spans="2:9" ht="47.25" hidden="1">
      <c r="B74" s="52" t="s">
        <v>403</v>
      </c>
      <c r="C74" s="52" t="s">
        <v>76</v>
      </c>
      <c r="D74" s="52" t="s">
        <v>450</v>
      </c>
      <c r="E74" s="55" t="s">
        <v>451</v>
      </c>
      <c r="F74" s="52" t="s">
        <v>452</v>
      </c>
      <c r="G74" s="48"/>
      <c r="H74" s="48"/>
      <c r="I74" s="48"/>
    </row>
    <row r="75" spans="2:9" ht="15.75" hidden="1">
      <c r="B75" s="52">
        <v>1</v>
      </c>
      <c r="C75" s="52">
        <v>2</v>
      </c>
      <c r="D75" s="52">
        <v>3</v>
      </c>
      <c r="E75" s="55">
        <v>4</v>
      </c>
      <c r="F75" s="52">
        <v>5</v>
      </c>
      <c r="G75" s="48"/>
      <c r="H75" s="48"/>
      <c r="I75" s="48"/>
    </row>
    <row r="76" spans="2:9" ht="15.75" hidden="1">
      <c r="B76" s="52"/>
      <c r="C76" s="52"/>
      <c r="D76" s="52"/>
      <c r="E76" s="55"/>
      <c r="F76" s="52"/>
      <c r="G76" s="48"/>
      <c r="H76" s="48"/>
      <c r="I76" s="48"/>
    </row>
    <row r="77" spans="2:9" ht="15.75" hidden="1">
      <c r="B77" s="52"/>
      <c r="C77" s="52"/>
      <c r="D77" s="52"/>
      <c r="E77" s="55"/>
      <c r="F77" s="52"/>
      <c r="G77" s="48"/>
      <c r="H77" s="48"/>
      <c r="I77" s="48"/>
    </row>
    <row r="78" spans="2:9" ht="15.75" hidden="1">
      <c r="B78" s="52"/>
      <c r="C78" s="58" t="s">
        <v>409</v>
      </c>
      <c r="D78" s="52" t="s">
        <v>417</v>
      </c>
      <c r="E78" s="55" t="s">
        <v>417</v>
      </c>
      <c r="F78" s="52"/>
      <c r="G78" s="48"/>
      <c r="H78" s="48"/>
      <c r="I78" s="48"/>
    </row>
    <row r="79" spans="1:9" ht="15.75" hidden="1">
      <c r="A79" s="47"/>
      <c r="B79" s="48"/>
      <c r="C79" s="48"/>
      <c r="D79" s="48"/>
      <c r="E79" s="49"/>
      <c r="F79" s="48"/>
      <c r="G79" s="48"/>
      <c r="H79" s="48"/>
      <c r="I79" s="48"/>
    </row>
    <row r="80" spans="1:9" ht="15.75" hidden="1">
      <c r="A80" s="411" t="s">
        <v>462</v>
      </c>
      <c r="B80" s="411"/>
      <c r="C80" s="411"/>
      <c r="D80" s="411"/>
      <c r="E80" s="411"/>
      <c r="F80" s="411"/>
      <c r="G80" s="48"/>
      <c r="H80" s="48"/>
      <c r="I80" s="48"/>
    </row>
    <row r="81" spans="1:9" ht="15.75" hidden="1">
      <c r="A81" s="411" t="s">
        <v>463</v>
      </c>
      <c r="B81" s="411"/>
      <c r="C81" s="411"/>
      <c r="D81" s="411"/>
      <c r="E81" s="411"/>
      <c r="F81" s="411"/>
      <c r="G81" s="48"/>
      <c r="H81" s="48"/>
      <c r="I81" s="48"/>
    </row>
    <row r="82" spans="1:9" ht="15.75" hidden="1">
      <c r="A82" s="47"/>
      <c r="B82" s="48"/>
      <c r="C82" s="48"/>
      <c r="D82" s="48"/>
      <c r="E82" s="49"/>
      <c r="F82" s="48"/>
      <c r="G82" s="48"/>
      <c r="H82" s="48"/>
      <c r="I82" s="48"/>
    </row>
    <row r="83" spans="1:9" ht="15.75" hidden="1">
      <c r="A83" s="411" t="s">
        <v>448</v>
      </c>
      <c r="B83" s="411"/>
      <c r="C83" s="411"/>
      <c r="D83" s="411"/>
      <c r="E83" s="411"/>
      <c r="F83" s="411"/>
      <c r="G83" s="48"/>
      <c r="H83" s="48"/>
      <c r="I83" s="48"/>
    </row>
    <row r="84" spans="1:9" ht="15.75" hidden="1">
      <c r="A84" s="411" t="s">
        <v>449</v>
      </c>
      <c r="B84" s="411"/>
      <c r="C84" s="411"/>
      <c r="D84" s="411"/>
      <c r="E84" s="411"/>
      <c r="F84" s="411"/>
      <c r="G84" s="48"/>
      <c r="H84" s="48"/>
      <c r="I84" s="48"/>
    </row>
    <row r="85" spans="1:9" ht="15.75" hidden="1">
      <c r="A85" s="47"/>
      <c r="B85" s="48"/>
      <c r="C85" s="48"/>
      <c r="D85" s="48"/>
      <c r="E85" s="49"/>
      <c r="F85" s="48"/>
      <c r="G85" s="48"/>
      <c r="H85" s="48"/>
      <c r="I85" s="48"/>
    </row>
    <row r="86" spans="2:9" ht="47.25" hidden="1">
      <c r="B86" s="52" t="s">
        <v>403</v>
      </c>
      <c r="C86" s="52" t="s">
        <v>76</v>
      </c>
      <c r="D86" s="52" t="s">
        <v>450</v>
      </c>
      <c r="E86" s="55" t="s">
        <v>451</v>
      </c>
      <c r="F86" s="52" t="s">
        <v>452</v>
      </c>
      <c r="G86" s="48"/>
      <c r="H86" s="48"/>
      <c r="I86" s="48"/>
    </row>
    <row r="87" spans="2:9" ht="15.75" hidden="1">
      <c r="B87" s="52">
        <v>1</v>
      </c>
      <c r="C87" s="52">
        <v>2</v>
      </c>
      <c r="D87" s="52">
        <v>3</v>
      </c>
      <c r="E87" s="55">
        <v>4</v>
      </c>
      <c r="F87" s="52">
        <v>5</v>
      </c>
      <c r="G87" s="48"/>
      <c r="H87" s="48"/>
      <c r="I87" s="48"/>
    </row>
    <row r="88" spans="2:9" ht="15.75" hidden="1">
      <c r="B88" s="52"/>
      <c r="C88" s="52"/>
      <c r="D88" s="52"/>
      <c r="E88" s="55"/>
      <c r="F88" s="52"/>
      <c r="G88" s="48"/>
      <c r="H88" s="48"/>
      <c r="I88" s="48"/>
    </row>
    <row r="89" spans="2:9" ht="15.75" hidden="1">
      <c r="B89" s="52"/>
      <c r="C89" s="52"/>
      <c r="D89" s="52"/>
      <c r="E89" s="55"/>
      <c r="F89" s="52"/>
      <c r="G89" s="48"/>
      <c r="H89" s="48"/>
      <c r="I89" s="48"/>
    </row>
    <row r="90" spans="2:9" ht="15.75" hidden="1">
      <c r="B90" s="52"/>
      <c r="C90" s="58" t="s">
        <v>409</v>
      </c>
      <c r="D90" s="52" t="s">
        <v>417</v>
      </c>
      <c r="E90" s="55" t="s">
        <v>417</v>
      </c>
      <c r="F90" s="52"/>
      <c r="G90" s="48"/>
      <c r="H90" s="48"/>
      <c r="I90" s="48"/>
    </row>
    <row r="91" spans="1:9" ht="15.75" hidden="1">
      <c r="A91" s="47"/>
      <c r="B91" s="48"/>
      <c r="C91" s="48"/>
      <c r="D91" s="48"/>
      <c r="E91" s="49"/>
      <c r="F91" s="48"/>
      <c r="G91" s="48"/>
      <c r="H91" s="48"/>
      <c r="I91" s="48"/>
    </row>
    <row r="92" spans="1:9" ht="15.75">
      <c r="A92" s="412" t="s">
        <v>464</v>
      </c>
      <c r="B92" s="412"/>
      <c r="C92" s="412"/>
      <c r="D92" s="412"/>
      <c r="E92" s="412"/>
      <c r="F92" s="44"/>
      <c r="G92" s="48"/>
      <c r="H92" s="48"/>
      <c r="I92" s="48"/>
    </row>
    <row r="93" spans="1:9" ht="15.75">
      <c r="A93" s="47"/>
      <c r="B93" s="48"/>
      <c r="C93" s="48"/>
      <c r="D93" s="48"/>
      <c r="E93" s="49"/>
      <c r="F93" s="48"/>
      <c r="G93" s="48"/>
      <c r="H93" s="48"/>
      <c r="I93" s="48"/>
    </row>
    <row r="94" spans="1:9" ht="15.75">
      <c r="A94" s="47"/>
      <c r="B94" s="48"/>
      <c r="C94" s="48"/>
      <c r="D94" s="48"/>
      <c r="E94" s="49"/>
      <c r="F94" s="48"/>
      <c r="G94" s="49"/>
      <c r="H94" s="48"/>
      <c r="I94" s="48"/>
    </row>
    <row r="95" spans="1:9" ht="15.75">
      <c r="A95" s="412" t="s">
        <v>496</v>
      </c>
      <c r="B95" s="412"/>
      <c r="C95" s="412"/>
      <c r="D95" s="412"/>
      <c r="E95" s="412"/>
      <c r="F95" s="48"/>
      <c r="G95" s="48"/>
      <c r="H95" s="48"/>
      <c r="I95" s="48"/>
    </row>
    <row r="96" spans="1:9" ht="15.75">
      <c r="A96" s="47"/>
      <c r="B96" s="48"/>
      <c r="C96" s="48"/>
      <c r="D96" s="48"/>
      <c r="E96" s="49"/>
      <c r="F96" s="48"/>
      <c r="G96" s="48"/>
      <c r="H96" s="48"/>
      <c r="I96" s="48"/>
    </row>
    <row r="97" spans="1:10" ht="31.5">
      <c r="A97" s="52" t="s">
        <v>403</v>
      </c>
      <c r="B97" s="52" t="s">
        <v>412</v>
      </c>
      <c r="C97" s="52" t="s">
        <v>497</v>
      </c>
      <c r="D97" s="52" t="s">
        <v>489</v>
      </c>
      <c r="E97" s="55" t="s">
        <v>498</v>
      </c>
      <c r="F97" s="48"/>
      <c r="G97" s="48"/>
      <c r="H97" s="48"/>
      <c r="I97" s="48"/>
      <c r="J97" s="48"/>
    </row>
    <row r="98" spans="1:10" ht="15.75">
      <c r="A98" s="52">
        <v>1</v>
      </c>
      <c r="B98" s="52">
        <v>2</v>
      </c>
      <c r="C98" s="52">
        <v>3</v>
      </c>
      <c r="D98" s="52">
        <v>4</v>
      </c>
      <c r="E98" s="55">
        <v>5</v>
      </c>
      <c r="F98" s="48"/>
      <c r="G98" s="48"/>
      <c r="H98" s="48"/>
      <c r="I98" s="48"/>
      <c r="J98" s="48"/>
    </row>
    <row r="99" spans="1:10" ht="63">
      <c r="A99" s="52">
        <v>1</v>
      </c>
      <c r="B99" s="81" t="s">
        <v>525</v>
      </c>
      <c r="C99" s="52"/>
      <c r="D99" s="52"/>
      <c r="E99" s="55">
        <v>0</v>
      </c>
      <c r="F99" s="48"/>
      <c r="G99" s="48"/>
      <c r="H99" s="48"/>
      <c r="I99" s="48"/>
      <c r="J99" s="48"/>
    </row>
    <row r="100" spans="1:10" ht="31.5" hidden="1">
      <c r="A100" s="59">
        <v>5</v>
      </c>
      <c r="B100" s="74" t="s">
        <v>502</v>
      </c>
      <c r="C100" s="59"/>
      <c r="D100" s="59"/>
      <c r="E100" s="60"/>
      <c r="F100" s="48"/>
      <c r="G100" s="48"/>
      <c r="H100" s="48"/>
      <c r="I100" s="48"/>
      <c r="J100" s="48"/>
    </row>
    <row r="101" spans="1:10" ht="15.75">
      <c r="A101" s="52"/>
      <c r="B101" s="58" t="s">
        <v>409</v>
      </c>
      <c r="C101" s="52" t="s">
        <v>417</v>
      </c>
      <c r="D101" s="52"/>
      <c r="E101" s="82">
        <f>SUM(E99:E100)</f>
        <v>0</v>
      </c>
      <c r="F101" s="48"/>
      <c r="G101" s="48"/>
      <c r="H101" s="48"/>
      <c r="I101" s="48"/>
      <c r="J101" s="48"/>
    </row>
    <row r="102" spans="1:9" ht="29.25" customHeight="1">
      <c r="A102" s="47"/>
      <c r="B102" s="48"/>
      <c r="C102" s="48"/>
      <c r="D102" s="48"/>
      <c r="E102" s="49"/>
      <c r="F102" s="48"/>
      <c r="G102" s="48"/>
      <c r="H102" s="48"/>
      <c r="I102" s="48"/>
    </row>
    <row r="103" spans="1:9" ht="15.75">
      <c r="A103" s="412" t="s">
        <v>503</v>
      </c>
      <c r="B103" s="412"/>
      <c r="C103" s="412"/>
      <c r="D103" s="412"/>
      <c r="E103" s="412"/>
      <c r="F103" s="42"/>
      <c r="G103" s="48"/>
      <c r="H103" s="48"/>
      <c r="I103" s="48"/>
    </row>
    <row r="104" spans="1:9" ht="15.75">
      <c r="A104" s="412" t="s">
        <v>504</v>
      </c>
      <c r="B104" s="412"/>
      <c r="C104" s="412"/>
      <c r="D104" s="412"/>
      <c r="E104" s="412"/>
      <c r="F104" s="42"/>
      <c r="G104" s="48"/>
      <c r="H104" s="48"/>
      <c r="I104" s="48"/>
    </row>
    <row r="105" spans="1:9" ht="15.75">
      <c r="A105" s="47"/>
      <c r="B105" s="48"/>
      <c r="C105" s="48"/>
      <c r="D105" s="48"/>
      <c r="E105" s="49"/>
      <c r="F105" s="48"/>
      <c r="G105" s="48"/>
      <c r="H105" s="48"/>
      <c r="I105" s="48"/>
    </row>
    <row r="106" spans="1:9" ht="31.5">
      <c r="A106" s="52" t="s">
        <v>403</v>
      </c>
      <c r="B106" s="52" t="s">
        <v>412</v>
      </c>
      <c r="C106" s="52" t="s">
        <v>508</v>
      </c>
      <c r="D106" s="52" t="s">
        <v>505</v>
      </c>
      <c r="E106" s="55" t="s">
        <v>506</v>
      </c>
      <c r="F106" s="48"/>
      <c r="G106" s="48"/>
      <c r="H106" s="48"/>
      <c r="I106" s="48"/>
    </row>
    <row r="107" spans="1:9" ht="15.75">
      <c r="A107" s="52"/>
      <c r="B107" s="52">
        <v>1</v>
      </c>
      <c r="C107" s="52">
        <v>2</v>
      </c>
      <c r="D107" s="52">
        <v>3</v>
      </c>
      <c r="E107" s="55">
        <v>4</v>
      </c>
      <c r="F107" s="48"/>
      <c r="G107" s="48"/>
      <c r="H107" s="48"/>
      <c r="I107" s="48"/>
    </row>
    <row r="108" spans="1:9" s="90" customFormat="1" ht="84.75" customHeight="1">
      <c r="A108" s="87">
        <v>1</v>
      </c>
      <c r="B108" s="87" t="s">
        <v>509</v>
      </c>
      <c r="C108" s="87"/>
      <c r="D108" s="88"/>
      <c r="E108" s="88">
        <v>670956</v>
      </c>
      <c r="F108" s="89"/>
      <c r="G108" s="89"/>
      <c r="H108" s="89"/>
      <c r="I108" s="89"/>
    </row>
    <row r="109" spans="1:9" ht="15.75">
      <c r="A109" s="52"/>
      <c r="B109" s="58" t="s">
        <v>409</v>
      </c>
      <c r="C109" s="52"/>
      <c r="D109" s="52" t="s">
        <v>417</v>
      </c>
      <c r="E109" s="75">
        <f>SUM(E108:E108)</f>
        <v>670956</v>
      </c>
      <c r="F109" s="48"/>
      <c r="G109" s="48"/>
      <c r="H109" s="49">
        <f>E13+E53+E101+E109</f>
        <v>16291555.24</v>
      </c>
      <c r="I109" s="48"/>
    </row>
    <row r="110" ht="15">
      <c r="A110" s="83"/>
    </row>
    <row r="111" ht="15">
      <c r="A111" s="83"/>
    </row>
    <row r="112" spans="1:5" ht="15">
      <c r="A112" s="84"/>
      <c r="E112" s="51">
        <f>E13+E53+E109+E101</f>
        <v>16291555.24</v>
      </c>
    </row>
    <row r="113" ht="15">
      <c r="A113" s="84"/>
    </row>
    <row r="114" ht="15">
      <c r="A114" s="84"/>
    </row>
    <row r="115" ht="15">
      <c r="E115" s="51">
        <f>E101+E109</f>
        <v>670956</v>
      </c>
    </row>
    <row r="118" ht="27.75" customHeight="1"/>
    <row r="123" ht="15">
      <c r="F123" s="51"/>
    </row>
    <row r="124" ht="15">
      <c r="F124" s="51"/>
    </row>
    <row r="1256" ht="12.75"/>
  </sheetData>
  <sheetProtection/>
  <mergeCells count="53">
    <mergeCell ref="A2:E2"/>
    <mergeCell ref="A4:E4"/>
    <mergeCell ref="A6:E6"/>
    <mergeCell ref="A8:A10"/>
    <mergeCell ref="B8:B10"/>
    <mergeCell ref="C8:C10"/>
    <mergeCell ref="D8:D10"/>
    <mergeCell ref="E8:E10"/>
    <mergeCell ref="A13:B13"/>
    <mergeCell ref="A15:I15"/>
    <mergeCell ref="A16:I16"/>
    <mergeCell ref="A24:I24"/>
    <mergeCell ref="A25:H25"/>
    <mergeCell ref="A33:E33"/>
    <mergeCell ref="A34:E34"/>
    <mergeCell ref="A35:E35"/>
    <mergeCell ref="A36:E36"/>
    <mergeCell ref="B38:C38"/>
    <mergeCell ref="B39:C39"/>
    <mergeCell ref="B40:C40"/>
    <mergeCell ref="A41:A42"/>
    <mergeCell ref="B41:C41"/>
    <mergeCell ref="D41:D42"/>
    <mergeCell ref="B42:C42"/>
    <mergeCell ref="B43:C43"/>
    <mergeCell ref="B44:C44"/>
    <mergeCell ref="B45:C45"/>
    <mergeCell ref="A46:A47"/>
    <mergeCell ref="B46:C46"/>
    <mergeCell ref="D46:D47"/>
    <mergeCell ref="B47:C47"/>
    <mergeCell ref="B48:C48"/>
    <mergeCell ref="B49:C49"/>
    <mergeCell ref="B50:C50"/>
    <mergeCell ref="B51:C51"/>
    <mergeCell ref="B52:C52"/>
    <mergeCell ref="B53:C53"/>
    <mergeCell ref="A55:F55"/>
    <mergeCell ref="A56:F56"/>
    <mergeCell ref="A58:F58"/>
    <mergeCell ref="A59:F59"/>
    <mergeCell ref="A68:F68"/>
    <mergeCell ref="A69:F69"/>
    <mergeCell ref="A71:F71"/>
    <mergeCell ref="A95:E95"/>
    <mergeCell ref="A103:E103"/>
    <mergeCell ref="A104:E104"/>
    <mergeCell ref="A72:F72"/>
    <mergeCell ref="A80:F80"/>
    <mergeCell ref="A81:F81"/>
    <mergeCell ref="A83:F83"/>
    <mergeCell ref="A84:F84"/>
    <mergeCell ref="A92:E92"/>
  </mergeCells>
  <hyperlinks>
    <hyperlink ref="B50" location="P1256" display="P1256"/>
    <hyperlink ref="B51" location="P1256" display="P1256"/>
  </hyperlinks>
  <printOptions/>
  <pageMargins left="0.7086614173228347" right="0.7086614173228347" top="0.7480314960629921" bottom="0.7480314960629921" header="0.31496062992125984" footer="0.31496062992125984"/>
  <pageSetup fitToHeight="49" horizontalDpi="180" verticalDpi="180" orientation="portrait" paperSize="9" scale="48" r:id="rId1"/>
  <rowBreaks count="1" manualBreakCount="1">
    <brk id="91" max="4" man="1"/>
  </rowBreaks>
</worksheet>
</file>

<file path=xl/worksheets/sheet5.xml><?xml version="1.0" encoding="utf-8"?>
<worksheet xmlns="http://schemas.openxmlformats.org/spreadsheetml/2006/main" xmlns:r="http://schemas.openxmlformats.org/officeDocument/2006/relationships">
  <dimension ref="A1:P1256"/>
  <sheetViews>
    <sheetView view="pageBreakPreview" zoomScale="90" zoomScaleSheetLayoutView="90" zoomScalePageLayoutView="0" workbookViewId="0" topLeftCell="A145">
      <selection activeCell="E164" sqref="E164"/>
    </sheetView>
  </sheetViews>
  <sheetFormatPr defaultColWidth="9.00390625" defaultRowHeight="12.75"/>
  <cols>
    <col min="1" max="1" width="9.25390625" style="43" bestFit="1" customWidth="1"/>
    <col min="2" max="2" width="24.125" style="43" customWidth="1"/>
    <col min="3" max="3" width="23.00390625" style="43" customWidth="1"/>
    <col min="4" max="4" width="18.375" style="43" customWidth="1"/>
    <col min="5" max="5" width="18.125" style="51" customWidth="1"/>
    <col min="6" max="6" width="15.375" style="43" customWidth="1"/>
    <col min="7" max="7" width="16.75390625" style="43" customWidth="1"/>
    <col min="8" max="8" width="19.375" style="43" customWidth="1"/>
    <col min="9" max="9" width="15.25390625" style="43" customWidth="1"/>
    <col min="10" max="10" width="14.00390625" style="43" customWidth="1"/>
    <col min="11" max="12" width="13.75390625" style="43" bestFit="1" customWidth="1"/>
    <col min="13" max="13" width="9.25390625" style="43" bestFit="1" customWidth="1"/>
    <col min="14" max="14" width="11.375" style="43" bestFit="1" customWidth="1"/>
    <col min="15" max="16384" width="9.125" style="43" customWidth="1"/>
  </cols>
  <sheetData>
    <row r="1" spans="1:9" ht="15.75">
      <c r="A1" s="412" t="s">
        <v>399</v>
      </c>
      <c r="B1" s="412"/>
      <c r="C1" s="412"/>
      <c r="D1" s="412"/>
      <c r="E1" s="412"/>
      <c r="F1" s="44"/>
      <c r="G1" s="44"/>
      <c r="H1" s="44"/>
      <c r="I1" s="44"/>
    </row>
    <row r="2" spans="1:9" ht="15.75">
      <c r="A2" s="47"/>
      <c r="B2" s="48"/>
      <c r="C2" s="48"/>
      <c r="D2" s="48"/>
      <c r="E2" s="49"/>
      <c r="F2" s="48"/>
      <c r="G2" s="48"/>
      <c r="H2" s="48"/>
      <c r="I2" s="48"/>
    </row>
    <row r="3" spans="1:9" ht="15.75">
      <c r="A3" s="426" t="s">
        <v>510</v>
      </c>
      <c r="B3" s="426"/>
      <c r="C3" s="426"/>
      <c r="D3" s="426"/>
      <c r="E3" s="426"/>
      <c r="F3" s="42"/>
      <c r="G3" s="42"/>
      <c r="H3" s="42"/>
      <c r="I3" s="42"/>
    </row>
    <row r="4" spans="1:9" ht="15.75">
      <c r="A4" s="47"/>
      <c r="B4" s="48"/>
      <c r="C4" s="48"/>
      <c r="D4" s="48"/>
      <c r="E4" s="49"/>
      <c r="F4" s="48"/>
      <c r="G4" s="48"/>
      <c r="H4" s="48"/>
      <c r="I4" s="48"/>
    </row>
    <row r="5" spans="1:9" ht="15.75">
      <c r="A5" s="412" t="s">
        <v>402</v>
      </c>
      <c r="B5" s="412"/>
      <c r="C5" s="412"/>
      <c r="D5" s="412"/>
      <c r="E5" s="412"/>
      <c r="F5" s="44"/>
      <c r="G5" s="44"/>
      <c r="H5" s="44"/>
      <c r="I5" s="44"/>
    </row>
    <row r="6" ht="15">
      <c r="A6" s="50"/>
    </row>
    <row r="7" spans="1:5" ht="30" customHeight="1">
      <c r="A7" s="420" t="s">
        <v>403</v>
      </c>
      <c r="B7" s="420" t="s">
        <v>404</v>
      </c>
      <c r="C7" s="421" t="s">
        <v>405</v>
      </c>
      <c r="D7" s="421" t="s">
        <v>406</v>
      </c>
      <c r="E7" s="424" t="s">
        <v>407</v>
      </c>
    </row>
    <row r="8" spans="1:5" ht="15.75" customHeight="1">
      <c r="A8" s="420"/>
      <c r="B8" s="420"/>
      <c r="C8" s="422"/>
      <c r="D8" s="422"/>
      <c r="E8" s="424"/>
    </row>
    <row r="9" spans="1:5" ht="54" customHeight="1">
      <c r="A9" s="420"/>
      <c r="B9" s="420"/>
      <c r="C9" s="423"/>
      <c r="D9" s="423"/>
      <c r="E9" s="424"/>
    </row>
    <row r="10" spans="1:5" ht="15.75">
      <c r="A10" s="52">
        <v>1</v>
      </c>
      <c r="B10" s="52">
        <v>2</v>
      </c>
      <c r="C10" s="52">
        <v>3</v>
      </c>
      <c r="D10" s="52">
        <v>4</v>
      </c>
      <c r="E10" s="55">
        <v>5</v>
      </c>
    </row>
    <row r="11" spans="1:5" ht="15.75">
      <c r="A11" s="52">
        <v>1</v>
      </c>
      <c r="B11" s="54" t="s">
        <v>408</v>
      </c>
      <c r="C11" s="55">
        <f>E11/1.6/12</f>
        <v>23047.62708333333</v>
      </c>
      <c r="D11" s="55">
        <f>E11/12-C11</f>
        <v>13828.576250000002</v>
      </c>
      <c r="E11" s="55">
        <v>442514.44</v>
      </c>
    </row>
    <row r="12" spans="1:8" ht="15.75">
      <c r="A12" s="425" t="s">
        <v>409</v>
      </c>
      <c r="B12" s="425"/>
      <c r="C12" s="56"/>
      <c r="D12" s="56"/>
      <c r="E12" s="57">
        <f>E11</f>
        <v>442514.44</v>
      </c>
      <c r="H12" s="51">
        <f>E12+E52+E127+E144</f>
        <v>652128.28</v>
      </c>
    </row>
    <row r="13" spans="1:10" ht="15">
      <c r="A13" s="50"/>
      <c r="J13" s="51"/>
    </row>
    <row r="14" spans="1:9" ht="15.75" hidden="1">
      <c r="A14" s="411" t="s">
        <v>410</v>
      </c>
      <c r="B14" s="411"/>
      <c r="C14" s="411"/>
      <c r="D14" s="411"/>
      <c r="E14" s="411"/>
      <c r="F14" s="411"/>
      <c r="G14" s="411"/>
      <c r="H14" s="411"/>
      <c r="I14" s="411"/>
    </row>
    <row r="15" spans="1:9" ht="15.75" hidden="1">
      <c r="A15" s="411" t="s">
        <v>411</v>
      </c>
      <c r="B15" s="411"/>
      <c r="C15" s="411"/>
      <c r="D15" s="411"/>
      <c r="E15" s="411"/>
      <c r="F15" s="411"/>
      <c r="G15" s="411"/>
      <c r="H15" s="411"/>
      <c r="I15" s="411"/>
    </row>
    <row r="16" spans="1:9" ht="15.75" hidden="1">
      <c r="A16" s="47"/>
      <c r="B16" s="48"/>
      <c r="C16" s="48"/>
      <c r="D16" s="48"/>
      <c r="E16" s="49"/>
      <c r="F16" s="48"/>
      <c r="G16" s="48"/>
      <c r="H16" s="48"/>
      <c r="I16" s="48"/>
    </row>
    <row r="17" spans="1:9" ht="63" hidden="1">
      <c r="A17" s="52" t="s">
        <v>403</v>
      </c>
      <c r="B17" s="52" t="s">
        <v>412</v>
      </c>
      <c r="C17" s="52" t="s">
        <v>413</v>
      </c>
      <c r="D17" s="52" t="s">
        <v>414</v>
      </c>
      <c r="E17" s="55" t="s">
        <v>415</v>
      </c>
      <c r="F17" s="52" t="s">
        <v>416</v>
      </c>
      <c r="H17" s="48"/>
      <c r="I17" s="48"/>
    </row>
    <row r="18" spans="1:9" ht="15.75" hidden="1">
      <c r="A18" s="52">
        <v>1</v>
      </c>
      <c r="B18" s="52">
        <v>2</v>
      </c>
      <c r="C18" s="52">
        <v>3</v>
      </c>
      <c r="D18" s="52">
        <v>4</v>
      </c>
      <c r="E18" s="55">
        <v>5</v>
      </c>
      <c r="F18" s="52">
        <v>6</v>
      </c>
      <c r="H18" s="48"/>
      <c r="I18" s="48"/>
    </row>
    <row r="19" spans="1:9" ht="15.75" hidden="1">
      <c r="A19" s="52"/>
      <c r="B19" s="52"/>
      <c r="C19" s="52"/>
      <c r="D19" s="52"/>
      <c r="E19" s="55"/>
      <c r="F19" s="52"/>
      <c r="H19" s="48"/>
      <c r="I19" s="48"/>
    </row>
    <row r="20" spans="1:9" ht="15.75" hidden="1">
      <c r="A20" s="52"/>
      <c r="B20" s="52"/>
      <c r="C20" s="52"/>
      <c r="D20" s="52"/>
      <c r="E20" s="55"/>
      <c r="F20" s="52"/>
      <c r="H20" s="48"/>
      <c r="I20" s="48"/>
    </row>
    <row r="21" spans="1:9" ht="15.75" hidden="1">
      <c r="A21" s="52"/>
      <c r="B21" s="58" t="s">
        <v>409</v>
      </c>
      <c r="C21" s="52" t="s">
        <v>417</v>
      </c>
      <c r="D21" s="52" t="s">
        <v>417</v>
      </c>
      <c r="E21" s="55" t="s">
        <v>417</v>
      </c>
      <c r="F21" s="52"/>
      <c r="H21" s="48"/>
      <c r="I21" s="48"/>
    </row>
    <row r="22" spans="1:9" ht="15.75" hidden="1">
      <c r="A22" s="47"/>
      <c r="B22" s="48"/>
      <c r="C22" s="48"/>
      <c r="D22" s="48"/>
      <c r="E22" s="49"/>
      <c r="F22" s="48"/>
      <c r="G22" s="48"/>
      <c r="H22" s="48"/>
      <c r="I22" s="48"/>
    </row>
    <row r="23" spans="1:9" ht="15.75" hidden="1">
      <c r="A23" s="411" t="s">
        <v>418</v>
      </c>
      <c r="B23" s="411"/>
      <c r="C23" s="411"/>
      <c r="D23" s="411"/>
      <c r="E23" s="411"/>
      <c r="F23" s="411"/>
      <c r="G23" s="411"/>
      <c r="H23" s="411"/>
      <c r="I23" s="411"/>
    </row>
    <row r="24" spans="1:9" ht="15.75" hidden="1">
      <c r="A24" s="411" t="s">
        <v>419</v>
      </c>
      <c r="B24" s="411"/>
      <c r="C24" s="411"/>
      <c r="D24" s="411"/>
      <c r="E24" s="411"/>
      <c r="F24" s="411"/>
      <c r="G24" s="411"/>
      <c r="H24" s="411"/>
      <c r="I24" s="48"/>
    </row>
    <row r="25" spans="1:9" ht="15.75" hidden="1">
      <c r="A25" s="47"/>
      <c r="B25" s="48"/>
      <c r="C25" s="48"/>
      <c r="D25" s="48"/>
      <c r="E25" s="49"/>
      <c r="F25" s="48"/>
      <c r="G25" s="48"/>
      <c r="H25" s="48"/>
      <c r="I25" s="48"/>
    </row>
    <row r="26" spans="2:9" ht="63" hidden="1">
      <c r="B26" s="52" t="s">
        <v>403</v>
      </c>
      <c r="C26" s="52" t="s">
        <v>412</v>
      </c>
      <c r="D26" s="52" t="s">
        <v>420</v>
      </c>
      <c r="E26" s="55" t="s">
        <v>421</v>
      </c>
      <c r="F26" s="52" t="s">
        <v>422</v>
      </c>
      <c r="G26" s="52" t="s">
        <v>416</v>
      </c>
      <c r="H26" s="48"/>
      <c r="I26" s="48"/>
    </row>
    <row r="27" spans="2:9" ht="15.75" hidden="1">
      <c r="B27" s="52">
        <v>1</v>
      </c>
      <c r="C27" s="52">
        <v>2</v>
      </c>
      <c r="D27" s="52">
        <v>3</v>
      </c>
      <c r="E27" s="55">
        <v>4</v>
      </c>
      <c r="F27" s="52">
        <v>5</v>
      </c>
      <c r="G27" s="52">
        <v>6</v>
      </c>
      <c r="H27" s="48"/>
      <c r="I27" s="48"/>
    </row>
    <row r="28" spans="2:9" ht="15.75" hidden="1">
      <c r="B28" s="52"/>
      <c r="C28" s="52"/>
      <c r="D28" s="52"/>
      <c r="E28" s="55"/>
      <c r="F28" s="52"/>
      <c r="G28" s="52"/>
      <c r="H28" s="48"/>
      <c r="I28" s="48"/>
    </row>
    <row r="29" spans="2:9" ht="15.75" hidden="1">
      <c r="B29" s="52"/>
      <c r="C29" s="52"/>
      <c r="D29" s="52"/>
      <c r="E29" s="55"/>
      <c r="F29" s="52"/>
      <c r="G29" s="52"/>
      <c r="H29" s="48"/>
      <c r="I29" s="48"/>
    </row>
    <row r="30" spans="2:9" ht="15.75" hidden="1">
      <c r="B30" s="52"/>
      <c r="C30" s="58" t="s">
        <v>409</v>
      </c>
      <c r="D30" s="52" t="s">
        <v>417</v>
      </c>
      <c r="E30" s="55" t="s">
        <v>417</v>
      </c>
      <c r="F30" s="52" t="s">
        <v>417</v>
      </c>
      <c r="G30" s="52"/>
      <c r="H30" s="48"/>
      <c r="I30" s="48"/>
    </row>
    <row r="31" spans="1:9" ht="15.75" hidden="1">
      <c r="A31" s="47"/>
      <c r="B31" s="48"/>
      <c r="C31" s="48"/>
      <c r="D31" s="48"/>
      <c r="E31" s="49"/>
      <c r="F31" s="48"/>
      <c r="G31" s="48"/>
      <c r="H31" s="48"/>
      <c r="I31" s="48"/>
    </row>
    <row r="32" spans="1:10" ht="15.75">
      <c r="A32" s="412" t="s">
        <v>423</v>
      </c>
      <c r="B32" s="412"/>
      <c r="C32" s="412"/>
      <c r="D32" s="412"/>
      <c r="E32" s="412"/>
      <c r="F32" s="42"/>
      <c r="G32" s="42"/>
      <c r="H32" s="42"/>
      <c r="I32" s="42"/>
      <c r="J32" s="51"/>
    </row>
    <row r="33" spans="1:9" ht="15.75">
      <c r="A33" s="412" t="s">
        <v>424</v>
      </c>
      <c r="B33" s="412"/>
      <c r="C33" s="412"/>
      <c r="D33" s="412"/>
      <c r="E33" s="412"/>
      <c r="F33" s="42"/>
      <c r="G33" s="42"/>
      <c r="H33" s="42"/>
      <c r="I33" s="42"/>
    </row>
    <row r="34" spans="1:9" ht="15.75">
      <c r="A34" s="412" t="s">
        <v>425</v>
      </c>
      <c r="B34" s="412"/>
      <c r="C34" s="412"/>
      <c r="D34" s="412"/>
      <c r="E34" s="412"/>
      <c r="F34" s="42"/>
      <c r="G34" s="42"/>
      <c r="H34" s="42"/>
      <c r="I34" s="42"/>
    </row>
    <row r="35" spans="1:9" ht="15.75">
      <c r="A35" s="412" t="s">
        <v>426</v>
      </c>
      <c r="B35" s="412"/>
      <c r="C35" s="412"/>
      <c r="D35" s="412"/>
      <c r="E35" s="412"/>
      <c r="F35" s="42"/>
      <c r="G35" s="42"/>
      <c r="H35" s="42"/>
      <c r="I35" s="42"/>
    </row>
    <row r="36" spans="1:9" ht="15.75">
      <c r="A36" s="47"/>
      <c r="B36" s="48"/>
      <c r="C36" s="48"/>
      <c r="D36" s="48"/>
      <c r="E36" s="49"/>
      <c r="F36" s="48"/>
      <c r="G36" s="48"/>
      <c r="H36" s="48"/>
      <c r="I36" s="48"/>
    </row>
    <row r="37" spans="1:9" ht="100.5" customHeight="1">
      <c r="A37" s="59" t="s">
        <v>403</v>
      </c>
      <c r="B37" s="418" t="s">
        <v>427</v>
      </c>
      <c r="C37" s="418"/>
      <c r="D37" s="59" t="s">
        <v>428</v>
      </c>
      <c r="E37" s="60" t="s">
        <v>429</v>
      </c>
      <c r="F37" s="48"/>
      <c r="G37" s="48"/>
      <c r="H37" s="49">
        <f>E12+E52+E73+E127+E144+E154+E163+E164</f>
        <v>847627.6500000001</v>
      </c>
      <c r="I37" s="48"/>
    </row>
    <row r="38" spans="1:9" ht="15.75">
      <c r="A38" s="52">
        <v>1</v>
      </c>
      <c r="B38" s="420">
        <v>2</v>
      </c>
      <c r="C38" s="420"/>
      <c r="D38" s="52">
        <v>3</v>
      </c>
      <c r="E38" s="55">
        <v>4</v>
      </c>
      <c r="F38" s="48"/>
      <c r="G38" s="48"/>
      <c r="H38" s="49">
        <f>E162</f>
        <v>4016853.78</v>
      </c>
      <c r="I38" s="48"/>
    </row>
    <row r="39" spans="1:9" ht="59.25" customHeight="1">
      <c r="A39" s="91">
        <v>1</v>
      </c>
      <c r="B39" s="427" t="s">
        <v>430</v>
      </c>
      <c r="C39" s="427"/>
      <c r="D39" s="92" t="s">
        <v>417</v>
      </c>
      <c r="E39" s="93">
        <f>E41+E42+E43</f>
        <v>97353.1768</v>
      </c>
      <c r="F39" s="48"/>
      <c r="G39" s="48"/>
      <c r="H39" s="48"/>
      <c r="I39" s="48"/>
    </row>
    <row r="40" spans="1:9" ht="15.75">
      <c r="A40" s="418" t="s">
        <v>26</v>
      </c>
      <c r="B40" s="420" t="s">
        <v>431</v>
      </c>
      <c r="C40" s="420"/>
      <c r="D40" s="419">
        <f>E12</f>
        <v>442514.44</v>
      </c>
      <c r="E40" s="62"/>
      <c r="F40" s="48"/>
      <c r="G40" s="48"/>
      <c r="H40" s="48"/>
      <c r="I40" s="48"/>
    </row>
    <row r="41" spans="1:9" ht="30.75" customHeight="1">
      <c r="A41" s="418"/>
      <c r="B41" s="415" t="s">
        <v>432</v>
      </c>
      <c r="C41" s="415"/>
      <c r="D41" s="419"/>
      <c r="E41" s="62">
        <f>D40*22%</f>
        <v>97353.1768</v>
      </c>
      <c r="F41" s="48"/>
      <c r="G41" s="48"/>
      <c r="H41" s="48"/>
      <c r="I41" s="48"/>
    </row>
    <row r="42" spans="1:9" ht="15.75">
      <c r="A42" s="59" t="s">
        <v>27</v>
      </c>
      <c r="B42" s="415" t="s">
        <v>433</v>
      </c>
      <c r="C42" s="415"/>
      <c r="D42" s="61"/>
      <c r="E42" s="62"/>
      <c r="F42" s="48"/>
      <c r="G42" s="48"/>
      <c r="H42" s="48"/>
      <c r="I42" s="48"/>
    </row>
    <row r="43" spans="1:9" ht="69" customHeight="1">
      <c r="A43" s="59" t="s">
        <v>28</v>
      </c>
      <c r="B43" s="415" t="s">
        <v>434</v>
      </c>
      <c r="C43" s="415"/>
      <c r="D43" s="61"/>
      <c r="E43" s="62"/>
      <c r="F43" s="48"/>
      <c r="G43" s="48"/>
      <c r="H43" s="48"/>
      <c r="I43" s="48"/>
    </row>
    <row r="44" spans="1:9" ht="57.75" customHeight="1">
      <c r="A44" s="91">
        <v>2</v>
      </c>
      <c r="B44" s="427" t="s">
        <v>435</v>
      </c>
      <c r="C44" s="427"/>
      <c r="D44" s="92" t="s">
        <v>417</v>
      </c>
      <c r="E44" s="93">
        <f>E46+E47+E48+E50</f>
        <v>13717.947639999999</v>
      </c>
      <c r="F44" s="48"/>
      <c r="G44" s="48"/>
      <c r="H44" s="48"/>
      <c r="I44" s="48"/>
    </row>
    <row r="45" spans="1:9" ht="15.75">
      <c r="A45" s="418" t="s">
        <v>436</v>
      </c>
      <c r="B45" s="415" t="s">
        <v>431</v>
      </c>
      <c r="C45" s="415"/>
      <c r="D45" s="419">
        <f>D40</f>
        <v>442514.44</v>
      </c>
      <c r="E45" s="62"/>
      <c r="F45" s="48"/>
      <c r="G45" s="48"/>
      <c r="H45" s="48"/>
      <c r="I45" s="48"/>
    </row>
    <row r="46" spans="1:9" ht="82.5" customHeight="1">
      <c r="A46" s="418"/>
      <c r="B46" s="415" t="s">
        <v>437</v>
      </c>
      <c r="C46" s="415"/>
      <c r="D46" s="419"/>
      <c r="E46" s="62">
        <f>D45*2.9%</f>
        <v>12832.918759999999</v>
      </c>
      <c r="F46" s="48"/>
      <c r="G46" s="48"/>
      <c r="H46" s="48"/>
      <c r="I46" s="48"/>
    </row>
    <row r="47" spans="1:9" ht="71.25" customHeight="1">
      <c r="A47" s="59" t="s">
        <v>438</v>
      </c>
      <c r="B47" s="415" t="s">
        <v>439</v>
      </c>
      <c r="C47" s="415"/>
      <c r="D47" s="61"/>
      <c r="E47" s="62"/>
      <c r="F47" s="48"/>
      <c r="G47" s="48"/>
      <c r="H47" s="48"/>
      <c r="I47" s="48"/>
    </row>
    <row r="48" spans="1:9" ht="84" customHeight="1">
      <c r="A48" s="59" t="s">
        <v>440</v>
      </c>
      <c r="B48" s="415" t="s">
        <v>441</v>
      </c>
      <c r="C48" s="415"/>
      <c r="D48" s="61"/>
      <c r="E48" s="62">
        <f>D45*0.2%</f>
        <v>885.0288800000001</v>
      </c>
      <c r="F48" s="48"/>
      <c r="G48" s="48"/>
      <c r="H48" s="48"/>
      <c r="I48" s="48"/>
    </row>
    <row r="49" spans="1:9" ht="79.5" customHeight="1">
      <c r="A49" s="59" t="s">
        <v>442</v>
      </c>
      <c r="B49" s="416" t="s">
        <v>443</v>
      </c>
      <c r="C49" s="416"/>
      <c r="D49" s="61"/>
      <c r="E49" s="62"/>
      <c r="F49" s="48"/>
      <c r="G49" s="48"/>
      <c r="H49" s="48"/>
      <c r="I49" s="48"/>
    </row>
    <row r="50" spans="1:9" ht="81.75" customHeight="1">
      <c r="A50" s="59" t="s">
        <v>444</v>
      </c>
      <c r="B50" s="416" t="s">
        <v>443</v>
      </c>
      <c r="C50" s="416"/>
      <c r="D50" s="61"/>
      <c r="E50" s="62"/>
      <c r="F50" s="48"/>
      <c r="G50" s="48"/>
      <c r="H50" s="48"/>
      <c r="I50" s="48"/>
    </row>
    <row r="51" spans="1:9" ht="71.25" customHeight="1">
      <c r="A51" s="91">
        <v>3</v>
      </c>
      <c r="B51" s="427" t="s">
        <v>445</v>
      </c>
      <c r="C51" s="427"/>
      <c r="D51" s="93">
        <f>D45</f>
        <v>442514.44</v>
      </c>
      <c r="E51" s="93">
        <f>D45*5.1%</f>
        <v>22568.236439999997</v>
      </c>
      <c r="F51" s="48"/>
      <c r="G51" s="48"/>
      <c r="H51" s="48"/>
      <c r="I51" s="48"/>
    </row>
    <row r="52" spans="1:9" ht="15.75">
      <c r="A52" s="61"/>
      <c r="B52" s="417" t="s">
        <v>409</v>
      </c>
      <c r="C52" s="417"/>
      <c r="D52" s="61" t="s">
        <v>417</v>
      </c>
      <c r="E52" s="63">
        <f>133614.24-0.4</f>
        <v>133613.84</v>
      </c>
      <c r="F52" s="49"/>
      <c r="G52" s="48"/>
      <c r="H52" s="48"/>
      <c r="I52" s="48"/>
    </row>
    <row r="53" spans="1:9" ht="15.75">
      <c r="A53" s="47"/>
      <c r="B53" s="48"/>
      <c r="C53" s="48"/>
      <c r="D53" s="48"/>
      <c r="E53" s="49"/>
      <c r="F53" s="48"/>
      <c r="G53" s="48"/>
      <c r="H53" s="48"/>
      <c r="I53" s="48"/>
    </row>
    <row r="54" spans="1:9" ht="15.75" hidden="1">
      <c r="A54" s="411" t="s">
        <v>446</v>
      </c>
      <c r="B54" s="411"/>
      <c r="C54" s="411"/>
      <c r="D54" s="411"/>
      <c r="E54" s="411"/>
      <c r="F54" s="411"/>
      <c r="G54" s="48"/>
      <c r="H54" s="48"/>
      <c r="I54" s="48"/>
    </row>
    <row r="55" spans="1:9" ht="15.75" hidden="1">
      <c r="A55" s="411" t="s">
        <v>447</v>
      </c>
      <c r="B55" s="411"/>
      <c r="C55" s="411"/>
      <c r="D55" s="411"/>
      <c r="E55" s="411"/>
      <c r="F55" s="411"/>
      <c r="G55" s="48"/>
      <c r="H55" s="48"/>
      <c r="I55" s="48"/>
    </row>
    <row r="56" spans="1:9" ht="15.75" hidden="1">
      <c r="A56" s="47"/>
      <c r="B56" s="48"/>
      <c r="C56" s="48"/>
      <c r="D56" s="48"/>
      <c r="E56" s="49"/>
      <c r="F56" s="48"/>
      <c r="G56" s="48"/>
      <c r="H56" s="48"/>
      <c r="I56" s="48"/>
    </row>
    <row r="57" spans="1:9" ht="15.75" hidden="1">
      <c r="A57" s="411" t="s">
        <v>448</v>
      </c>
      <c r="B57" s="411"/>
      <c r="C57" s="411"/>
      <c r="D57" s="411"/>
      <c r="E57" s="411"/>
      <c r="F57" s="411"/>
      <c r="G57" s="48"/>
      <c r="H57" s="48"/>
      <c r="I57" s="48"/>
    </row>
    <row r="58" spans="1:9" ht="15.75" hidden="1">
      <c r="A58" s="411" t="s">
        <v>449</v>
      </c>
      <c r="B58" s="411"/>
      <c r="C58" s="411"/>
      <c r="D58" s="411"/>
      <c r="E58" s="411"/>
      <c r="F58" s="411"/>
      <c r="G58" s="48"/>
      <c r="H58" s="48"/>
      <c r="I58" s="48"/>
    </row>
    <row r="59" spans="1:9" ht="15.75" hidden="1">
      <c r="A59" s="47"/>
      <c r="B59" s="48"/>
      <c r="C59" s="48"/>
      <c r="D59" s="48"/>
      <c r="E59" s="49"/>
      <c r="F59" s="48"/>
      <c r="G59" s="48"/>
      <c r="H59" s="48"/>
      <c r="I59" s="48"/>
    </row>
    <row r="60" spans="2:9" ht="47.25" hidden="1">
      <c r="B60" s="52" t="s">
        <v>403</v>
      </c>
      <c r="C60" s="52" t="s">
        <v>76</v>
      </c>
      <c r="D60" s="52" t="s">
        <v>450</v>
      </c>
      <c r="E60" s="55" t="s">
        <v>451</v>
      </c>
      <c r="F60" s="52" t="s">
        <v>452</v>
      </c>
      <c r="G60" s="48"/>
      <c r="H60" s="48"/>
      <c r="I60" s="48"/>
    </row>
    <row r="61" spans="2:9" ht="15.75" hidden="1">
      <c r="B61" s="52">
        <v>1</v>
      </c>
      <c r="C61" s="52">
        <v>2</v>
      </c>
      <c r="D61" s="52">
        <v>3</v>
      </c>
      <c r="E61" s="55">
        <v>4</v>
      </c>
      <c r="F61" s="52">
        <v>5</v>
      </c>
      <c r="G61" s="48"/>
      <c r="H61" s="48"/>
      <c r="I61" s="48"/>
    </row>
    <row r="62" spans="2:9" ht="15.75" hidden="1">
      <c r="B62" s="52"/>
      <c r="C62" s="52"/>
      <c r="D62" s="52"/>
      <c r="E62" s="55"/>
      <c r="F62" s="52"/>
      <c r="G62" s="48"/>
      <c r="H62" s="48"/>
      <c r="I62" s="48"/>
    </row>
    <row r="63" spans="2:9" ht="15.75" hidden="1">
      <c r="B63" s="52"/>
      <c r="C63" s="52"/>
      <c r="D63" s="52"/>
      <c r="E63" s="55"/>
      <c r="F63" s="52"/>
      <c r="G63" s="48"/>
      <c r="H63" s="48"/>
      <c r="I63" s="48"/>
    </row>
    <row r="64" spans="2:9" ht="15.75" hidden="1">
      <c r="B64" s="52"/>
      <c r="C64" s="58" t="s">
        <v>409</v>
      </c>
      <c r="D64" s="52" t="s">
        <v>417</v>
      </c>
      <c r="E64" s="55" t="s">
        <v>417</v>
      </c>
      <c r="F64" s="52"/>
      <c r="G64" s="48"/>
      <c r="H64" s="48"/>
      <c r="I64" s="48"/>
    </row>
    <row r="65" spans="1:9" ht="15.75" hidden="1">
      <c r="A65" s="47"/>
      <c r="B65" s="48"/>
      <c r="C65" s="48"/>
      <c r="D65" s="48"/>
      <c r="E65" s="49"/>
      <c r="F65" s="48"/>
      <c r="G65" s="48"/>
      <c r="H65" s="48"/>
      <c r="I65" s="48"/>
    </row>
    <row r="66" spans="1:9" ht="15.75">
      <c r="A66" s="412" t="s">
        <v>530</v>
      </c>
      <c r="B66" s="412"/>
      <c r="C66" s="412"/>
      <c r="D66" s="412"/>
      <c r="E66" s="412"/>
      <c r="F66" s="42"/>
      <c r="G66" s="48"/>
      <c r="H66" s="48"/>
      <c r="I66" s="48"/>
    </row>
    <row r="67" spans="1:9" ht="15.75">
      <c r="A67" s="412"/>
      <c r="B67" s="412"/>
      <c r="C67" s="412"/>
      <c r="D67" s="412"/>
      <c r="E67" s="412"/>
      <c r="F67" s="42"/>
      <c r="G67" s="48"/>
      <c r="H67" s="48"/>
      <c r="I67" s="48"/>
    </row>
    <row r="68" spans="1:9" ht="15.75">
      <c r="A68" s="47"/>
      <c r="B68" s="48"/>
      <c r="C68" s="48"/>
      <c r="D68" s="48"/>
      <c r="E68" s="49"/>
      <c r="F68" s="48"/>
      <c r="G68" s="48"/>
      <c r="H68" s="48"/>
      <c r="I68" s="48"/>
    </row>
    <row r="69" spans="1:9" ht="15.75">
      <c r="A69" s="47"/>
      <c r="B69" s="48"/>
      <c r="C69" s="48"/>
      <c r="D69" s="48"/>
      <c r="E69" s="49"/>
      <c r="F69" s="48"/>
      <c r="G69" s="48"/>
      <c r="H69" s="48"/>
      <c r="I69" s="48"/>
    </row>
    <row r="70" spans="1:8" s="67" customFormat="1" ht="47.25">
      <c r="A70" s="64" t="s">
        <v>403</v>
      </c>
      <c r="B70" s="64" t="s">
        <v>412</v>
      </c>
      <c r="C70" s="64" t="s">
        <v>456</v>
      </c>
      <c r="D70" s="64" t="s">
        <v>511</v>
      </c>
      <c r="E70" s="65" t="s">
        <v>458</v>
      </c>
      <c r="F70" s="66"/>
      <c r="G70" s="66"/>
      <c r="H70" s="66"/>
    </row>
    <row r="71" spans="1:8" s="67" customFormat="1" ht="15.75">
      <c r="A71" s="64">
        <v>1</v>
      </c>
      <c r="B71" s="64">
        <v>2</v>
      </c>
      <c r="C71" s="68">
        <v>3</v>
      </c>
      <c r="D71" s="64">
        <v>4</v>
      </c>
      <c r="E71" s="65">
        <v>5</v>
      </c>
      <c r="F71" s="66"/>
      <c r="G71" s="66"/>
      <c r="H71" s="66"/>
    </row>
    <row r="72" spans="1:8" s="67" customFormat="1" ht="15.75">
      <c r="A72" s="64">
        <v>1</v>
      </c>
      <c r="B72" s="70" t="s">
        <v>531</v>
      </c>
      <c r="C72" s="65">
        <v>2</v>
      </c>
      <c r="D72" s="71">
        <v>2</v>
      </c>
      <c r="E72" s="65">
        <v>1909.18</v>
      </c>
      <c r="F72" s="66"/>
      <c r="G72" s="66"/>
      <c r="H72" s="66"/>
    </row>
    <row r="73" spans="1:8" s="67" customFormat="1" ht="15.75">
      <c r="A73" s="64"/>
      <c r="B73" s="72" t="s">
        <v>409</v>
      </c>
      <c r="C73" s="64"/>
      <c r="D73" s="64" t="s">
        <v>417</v>
      </c>
      <c r="E73" s="73">
        <f>SUM(E72:E72)</f>
        <v>1909.18</v>
      </c>
      <c r="F73" s="66"/>
      <c r="G73" s="66"/>
      <c r="H73" s="66"/>
    </row>
    <row r="74" spans="1:9" ht="15.75">
      <c r="A74" s="47"/>
      <c r="B74" s="48"/>
      <c r="C74" s="48"/>
      <c r="D74" s="48"/>
      <c r="E74" s="49"/>
      <c r="F74" s="48"/>
      <c r="G74" s="48"/>
      <c r="H74" s="49">
        <f>E144+E127+E73+E52+E12</f>
        <v>654037.46</v>
      </c>
      <c r="I74" s="48"/>
    </row>
    <row r="75" spans="1:9" ht="15.75" hidden="1">
      <c r="A75" s="411" t="s">
        <v>460</v>
      </c>
      <c r="B75" s="411"/>
      <c r="C75" s="411"/>
      <c r="D75" s="411"/>
      <c r="E75" s="411"/>
      <c r="F75" s="411"/>
      <c r="G75" s="48"/>
      <c r="H75" s="48"/>
      <c r="I75" s="48"/>
    </row>
    <row r="76" spans="1:9" ht="15.75" hidden="1">
      <c r="A76" s="411" t="s">
        <v>461</v>
      </c>
      <c r="B76" s="411"/>
      <c r="C76" s="411"/>
      <c r="D76" s="411"/>
      <c r="E76" s="411"/>
      <c r="F76" s="411"/>
      <c r="G76" s="48"/>
      <c r="H76" s="48"/>
      <c r="I76" s="48"/>
    </row>
    <row r="77" spans="1:9" ht="15.75" hidden="1">
      <c r="A77" s="47"/>
      <c r="B77" s="48"/>
      <c r="C77" s="48"/>
      <c r="D77" s="48"/>
      <c r="E77" s="49"/>
      <c r="F77" s="48"/>
      <c r="G77" s="48"/>
      <c r="H77" s="48"/>
      <c r="I77" s="48"/>
    </row>
    <row r="78" spans="1:9" ht="15.75" hidden="1">
      <c r="A78" s="411" t="s">
        <v>448</v>
      </c>
      <c r="B78" s="411"/>
      <c r="C78" s="411"/>
      <c r="D78" s="411"/>
      <c r="E78" s="411"/>
      <c r="F78" s="411"/>
      <c r="G78" s="48"/>
      <c r="H78" s="48"/>
      <c r="I78" s="48"/>
    </row>
    <row r="79" spans="1:9" ht="15.75" hidden="1">
      <c r="A79" s="411" t="s">
        <v>449</v>
      </c>
      <c r="B79" s="411"/>
      <c r="C79" s="411"/>
      <c r="D79" s="411"/>
      <c r="E79" s="411"/>
      <c r="F79" s="411"/>
      <c r="G79" s="48"/>
      <c r="H79" s="48"/>
      <c r="I79" s="48"/>
    </row>
    <row r="80" spans="1:9" ht="15.75" hidden="1">
      <c r="A80" s="47"/>
      <c r="B80" s="48"/>
      <c r="C80" s="48"/>
      <c r="D80" s="48"/>
      <c r="E80" s="49"/>
      <c r="F80" s="48"/>
      <c r="G80" s="48"/>
      <c r="H80" s="48"/>
      <c r="I80" s="48"/>
    </row>
    <row r="81" spans="2:9" ht="47.25" hidden="1">
      <c r="B81" s="52" t="s">
        <v>403</v>
      </c>
      <c r="C81" s="52" t="s">
        <v>76</v>
      </c>
      <c r="D81" s="52" t="s">
        <v>450</v>
      </c>
      <c r="E81" s="55" t="s">
        <v>451</v>
      </c>
      <c r="F81" s="52" t="s">
        <v>452</v>
      </c>
      <c r="G81" s="48"/>
      <c r="H81" s="48"/>
      <c r="I81" s="48"/>
    </row>
    <row r="82" spans="2:9" ht="15.75" hidden="1">
      <c r="B82" s="52">
        <v>1</v>
      </c>
      <c r="C82" s="52">
        <v>2</v>
      </c>
      <c r="D82" s="52">
        <v>3</v>
      </c>
      <c r="E82" s="55">
        <v>4</v>
      </c>
      <c r="F82" s="52">
        <v>5</v>
      </c>
      <c r="G82" s="48"/>
      <c r="H82" s="48"/>
      <c r="I82" s="48"/>
    </row>
    <row r="83" spans="2:9" ht="15.75" hidden="1">
      <c r="B83" s="52"/>
      <c r="C83" s="52"/>
      <c r="D83" s="52"/>
      <c r="E83" s="55"/>
      <c r="F83" s="52"/>
      <c r="G83" s="48"/>
      <c r="H83" s="48"/>
      <c r="I83" s="48"/>
    </row>
    <row r="84" spans="2:9" ht="15.75" hidden="1">
      <c r="B84" s="52"/>
      <c r="C84" s="52"/>
      <c r="D84" s="52"/>
      <c r="E84" s="55"/>
      <c r="F84" s="52"/>
      <c r="G84" s="48"/>
      <c r="H84" s="48"/>
      <c r="I84" s="48"/>
    </row>
    <row r="85" spans="2:9" ht="15.75" hidden="1">
      <c r="B85" s="52"/>
      <c r="C85" s="58" t="s">
        <v>409</v>
      </c>
      <c r="D85" s="52" t="s">
        <v>417</v>
      </c>
      <c r="E85" s="55" t="s">
        <v>417</v>
      </c>
      <c r="F85" s="52"/>
      <c r="G85" s="48"/>
      <c r="H85" s="48"/>
      <c r="I85" s="48"/>
    </row>
    <row r="86" spans="1:9" ht="15.75" hidden="1">
      <c r="A86" s="47"/>
      <c r="B86" s="48"/>
      <c r="C86" s="48"/>
      <c r="D86" s="48"/>
      <c r="E86" s="49"/>
      <c r="F86" s="48"/>
      <c r="G86" s="48"/>
      <c r="H86" s="48"/>
      <c r="I86" s="48"/>
    </row>
    <row r="87" spans="1:9" ht="15.75" hidden="1">
      <c r="A87" s="411" t="s">
        <v>462</v>
      </c>
      <c r="B87" s="411"/>
      <c r="C87" s="411"/>
      <c r="D87" s="411"/>
      <c r="E87" s="411"/>
      <c r="F87" s="411"/>
      <c r="G87" s="48"/>
      <c r="H87" s="48"/>
      <c r="I87" s="48"/>
    </row>
    <row r="88" spans="1:9" ht="15.75" hidden="1">
      <c r="A88" s="411" t="s">
        <v>463</v>
      </c>
      <c r="B88" s="411"/>
      <c r="C88" s="411"/>
      <c r="D88" s="411"/>
      <c r="E88" s="411"/>
      <c r="F88" s="411"/>
      <c r="G88" s="48"/>
      <c r="H88" s="48"/>
      <c r="I88" s="48"/>
    </row>
    <row r="89" spans="1:9" ht="15.75" hidden="1">
      <c r="A89" s="47"/>
      <c r="B89" s="48"/>
      <c r="C89" s="48"/>
      <c r="D89" s="48"/>
      <c r="E89" s="49"/>
      <c r="F89" s="48"/>
      <c r="G89" s="48"/>
      <c r="H89" s="48"/>
      <c r="I89" s="48"/>
    </row>
    <row r="90" spans="1:9" ht="15.75" hidden="1">
      <c r="A90" s="411" t="s">
        <v>448</v>
      </c>
      <c r="B90" s="411"/>
      <c r="C90" s="411"/>
      <c r="D90" s="411"/>
      <c r="E90" s="411"/>
      <c r="F90" s="411"/>
      <c r="G90" s="48"/>
      <c r="H90" s="48"/>
      <c r="I90" s="48"/>
    </row>
    <row r="91" spans="1:9" ht="15.75" hidden="1">
      <c r="A91" s="411" t="s">
        <v>449</v>
      </c>
      <c r="B91" s="411"/>
      <c r="C91" s="411"/>
      <c r="D91" s="411"/>
      <c r="E91" s="411"/>
      <c r="F91" s="411"/>
      <c r="G91" s="48"/>
      <c r="H91" s="48"/>
      <c r="I91" s="48"/>
    </row>
    <row r="92" spans="1:9" ht="15.75" hidden="1">
      <c r="A92" s="47"/>
      <c r="B92" s="48"/>
      <c r="C92" s="48"/>
      <c r="D92" s="48"/>
      <c r="E92" s="49"/>
      <c r="F92" s="48"/>
      <c r="G92" s="48"/>
      <c r="H92" s="48"/>
      <c r="I92" s="48"/>
    </row>
    <row r="93" spans="2:9" ht="47.25" hidden="1">
      <c r="B93" s="52" t="s">
        <v>403</v>
      </c>
      <c r="C93" s="52" t="s">
        <v>76</v>
      </c>
      <c r="D93" s="52" t="s">
        <v>450</v>
      </c>
      <c r="E93" s="55" t="s">
        <v>451</v>
      </c>
      <c r="F93" s="52" t="s">
        <v>452</v>
      </c>
      <c r="G93" s="48"/>
      <c r="H93" s="48"/>
      <c r="I93" s="48"/>
    </row>
    <row r="94" spans="2:9" ht="15.75" hidden="1">
      <c r="B94" s="52">
        <v>1</v>
      </c>
      <c r="C94" s="52">
        <v>2</v>
      </c>
      <c r="D94" s="52">
        <v>3</v>
      </c>
      <c r="E94" s="55">
        <v>4</v>
      </c>
      <c r="F94" s="52">
        <v>5</v>
      </c>
      <c r="G94" s="48"/>
      <c r="H94" s="48"/>
      <c r="I94" s="48"/>
    </row>
    <row r="95" spans="2:9" ht="15.75" hidden="1">
      <c r="B95" s="52"/>
      <c r="C95" s="52"/>
      <c r="D95" s="52"/>
      <c r="E95" s="55"/>
      <c r="F95" s="52"/>
      <c r="G95" s="48"/>
      <c r="H95" s="48"/>
      <c r="I95" s="48"/>
    </row>
    <row r="96" spans="2:9" ht="15.75" hidden="1">
      <c r="B96" s="52"/>
      <c r="C96" s="52"/>
      <c r="D96" s="52"/>
      <c r="E96" s="55"/>
      <c r="F96" s="52"/>
      <c r="G96" s="48"/>
      <c r="H96" s="48"/>
      <c r="I96" s="48"/>
    </row>
    <row r="97" spans="2:9" ht="15.75" hidden="1">
      <c r="B97" s="52"/>
      <c r="C97" s="58" t="s">
        <v>409</v>
      </c>
      <c r="D97" s="52" t="s">
        <v>417</v>
      </c>
      <c r="E97" s="55" t="s">
        <v>417</v>
      </c>
      <c r="F97" s="52"/>
      <c r="G97" s="48"/>
      <c r="H97" s="48"/>
      <c r="I97" s="48"/>
    </row>
    <row r="98" spans="1:9" ht="15.75" hidden="1">
      <c r="A98" s="47"/>
      <c r="B98" s="48"/>
      <c r="C98" s="48"/>
      <c r="D98" s="48"/>
      <c r="E98" s="49"/>
      <c r="F98" s="48"/>
      <c r="G98" s="48"/>
      <c r="H98" s="48"/>
      <c r="I98" s="48"/>
    </row>
    <row r="99" spans="1:9" ht="15.75">
      <c r="A99" s="412"/>
      <c r="B99" s="412"/>
      <c r="C99" s="412"/>
      <c r="D99" s="412"/>
      <c r="E99" s="412"/>
      <c r="F99" s="44"/>
      <c r="G99" s="48"/>
      <c r="H99" s="48"/>
      <c r="I99" s="48"/>
    </row>
    <row r="100" spans="1:9" ht="15.75">
      <c r="A100" s="47"/>
      <c r="B100" s="48"/>
      <c r="C100" s="48"/>
      <c r="D100" s="48"/>
      <c r="E100" s="49"/>
      <c r="F100" s="48"/>
      <c r="G100" s="48"/>
      <c r="H100" s="48"/>
      <c r="I100" s="48"/>
    </row>
    <row r="101" spans="1:9" ht="15.75">
      <c r="A101" s="412" t="s">
        <v>567</v>
      </c>
      <c r="B101" s="412"/>
      <c r="C101" s="412"/>
      <c r="D101" s="412"/>
      <c r="E101" s="412"/>
      <c r="F101" s="42"/>
      <c r="G101" s="48"/>
      <c r="H101" s="48"/>
      <c r="I101" s="48"/>
    </row>
    <row r="102" spans="1:9" ht="15.75">
      <c r="A102" s="412" t="s">
        <v>454</v>
      </c>
      <c r="B102" s="412"/>
      <c r="C102" s="412"/>
      <c r="D102" s="412"/>
      <c r="E102" s="412"/>
      <c r="F102" s="42"/>
      <c r="G102" s="48"/>
      <c r="H102" s="48"/>
      <c r="I102" s="48"/>
    </row>
    <row r="103" spans="1:9" ht="15.75">
      <c r="A103" s="47"/>
      <c r="B103" s="48"/>
      <c r="C103" s="48"/>
      <c r="D103" s="48"/>
      <c r="E103" s="49"/>
      <c r="F103" s="48"/>
      <c r="G103" s="48"/>
      <c r="H103" s="48"/>
      <c r="I103" s="48"/>
    </row>
    <row r="104" spans="1:9" s="86" customFormat="1" ht="15.75" hidden="1">
      <c r="A104" s="414" t="s">
        <v>455</v>
      </c>
      <c r="B104" s="414"/>
      <c r="C104" s="414"/>
      <c r="D104" s="414"/>
      <c r="E104" s="414"/>
      <c r="F104" s="414"/>
      <c r="G104" s="85"/>
      <c r="H104" s="85"/>
      <c r="I104" s="85"/>
    </row>
    <row r="105" spans="1:9" ht="15.75">
      <c r="A105" s="47"/>
      <c r="B105" s="48"/>
      <c r="C105" s="48"/>
      <c r="D105" s="48"/>
      <c r="E105" s="49"/>
      <c r="F105" s="48"/>
      <c r="G105" s="48"/>
      <c r="H105" s="48"/>
      <c r="I105" s="48"/>
    </row>
    <row r="106" spans="1:8" s="67" customFormat="1" ht="47.25">
      <c r="A106" s="64" t="s">
        <v>403</v>
      </c>
      <c r="B106" s="64" t="s">
        <v>412</v>
      </c>
      <c r="C106" s="64" t="s">
        <v>456</v>
      </c>
      <c r="D106" s="64" t="s">
        <v>457</v>
      </c>
      <c r="E106" s="65" t="s">
        <v>458</v>
      </c>
      <c r="F106" s="66"/>
      <c r="G106" s="66"/>
      <c r="H106" s="66"/>
    </row>
    <row r="107" spans="1:8" s="67" customFormat="1" ht="15.75">
      <c r="A107" s="64">
        <v>1</v>
      </c>
      <c r="B107" s="64">
        <v>2</v>
      </c>
      <c r="C107" s="68">
        <v>3</v>
      </c>
      <c r="D107" s="64">
        <v>4</v>
      </c>
      <c r="E107" s="69">
        <v>5</v>
      </c>
      <c r="F107" s="66"/>
      <c r="G107" s="66"/>
      <c r="H107" s="66"/>
    </row>
    <row r="108" spans="1:8" s="67" customFormat="1" ht="47.25">
      <c r="A108" s="64">
        <v>1</v>
      </c>
      <c r="B108" s="70" t="s">
        <v>568</v>
      </c>
      <c r="C108" s="65">
        <f>E108/D108</f>
        <v>1822.25</v>
      </c>
      <c r="D108" s="71">
        <v>4</v>
      </c>
      <c r="E108" s="65">
        <v>7289</v>
      </c>
      <c r="F108" s="66"/>
      <c r="G108" s="66"/>
      <c r="H108" s="66"/>
    </row>
    <row r="109" spans="1:8" s="67" customFormat="1" ht="15.75">
      <c r="A109" s="64"/>
      <c r="B109" s="72" t="s">
        <v>409</v>
      </c>
      <c r="C109" s="64"/>
      <c r="D109" s="64" t="s">
        <v>417</v>
      </c>
      <c r="E109" s="73">
        <f>SUM(E108:E108)</f>
        <v>7289</v>
      </c>
      <c r="F109" s="66"/>
      <c r="G109" s="66"/>
      <c r="H109" s="66"/>
    </row>
    <row r="110" spans="1:9" ht="15.75">
      <c r="A110" s="47"/>
      <c r="B110" s="44" t="s">
        <v>566</v>
      </c>
      <c r="C110" s="44"/>
      <c r="D110" s="44"/>
      <c r="E110" s="44"/>
      <c r="F110" s="44"/>
      <c r="G110" s="48"/>
      <c r="H110" s="48"/>
      <c r="I110" s="48"/>
    </row>
    <row r="111" spans="1:9" ht="15.75">
      <c r="A111" s="47"/>
      <c r="B111" s="48"/>
      <c r="C111" s="48"/>
      <c r="D111" s="48"/>
      <c r="E111" s="49"/>
      <c r="F111" s="48"/>
      <c r="G111" s="48"/>
      <c r="H111" s="48"/>
      <c r="I111" s="48"/>
    </row>
    <row r="112" spans="1:9" ht="15.75" hidden="1">
      <c r="A112" s="411" t="s">
        <v>471</v>
      </c>
      <c r="B112" s="411"/>
      <c r="C112" s="411"/>
      <c r="D112" s="411"/>
      <c r="E112" s="411"/>
      <c r="F112" s="411"/>
      <c r="G112" s="48"/>
      <c r="H112" s="48"/>
      <c r="I112" s="48"/>
    </row>
    <row r="113" spans="1:9" ht="15.75" hidden="1">
      <c r="A113" s="47"/>
      <c r="B113" s="48"/>
      <c r="C113" s="48"/>
      <c r="D113" s="48"/>
      <c r="E113" s="49"/>
      <c r="F113" s="48"/>
      <c r="G113" s="48"/>
      <c r="H113" s="48"/>
      <c r="I113" s="48"/>
    </row>
    <row r="114" spans="1:9" ht="31.5" hidden="1">
      <c r="A114" s="52" t="s">
        <v>403</v>
      </c>
      <c r="B114" s="52" t="s">
        <v>412</v>
      </c>
      <c r="C114" s="52" t="s">
        <v>472</v>
      </c>
      <c r="D114" s="52" t="s">
        <v>473</v>
      </c>
      <c r="E114" s="55" t="s">
        <v>474</v>
      </c>
      <c r="F114" s="48"/>
      <c r="G114" s="48"/>
      <c r="H114" s="48"/>
      <c r="I114" s="48"/>
    </row>
    <row r="115" spans="1:9" ht="15.75" hidden="1">
      <c r="A115" s="52">
        <v>1</v>
      </c>
      <c r="B115" s="52">
        <v>2</v>
      </c>
      <c r="C115" s="52">
        <v>3</v>
      </c>
      <c r="D115" s="52">
        <v>4</v>
      </c>
      <c r="E115" s="55">
        <v>5</v>
      </c>
      <c r="F115" s="48"/>
      <c r="G115" s="48"/>
      <c r="H115" s="48"/>
      <c r="I115" s="48"/>
    </row>
    <row r="116" spans="1:9" ht="15.75" hidden="1">
      <c r="A116" s="52"/>
      <c r="B116" s="52"/>
      <c r="C116" s="52"/>
      <c r="D116" s="52"/>
      <c r="E116" s="55"/>
      <c r="F116" s="48"/>
      <c r="G116" s="48"/>
      <c r="H116" s="48"/>
      <c r="I116" s="48"/>
    </row>
    <row r="117" spans="1:9" ht="15.75" hidden="1">
      <c r="A117" s="52"/>
      <c r="B117" s="52"/>
      <c r="C117" s="52"/>
      <c r="D117" s="52"/>
      <c r="E117" s="55"/>
      <c r="F117" s="48"/>
      <c r="G117" s="48"/>
      <c r="H117" s="48"/>
      <c r="I117" s="48"/>
    </row>
    <row r="118" spans="1:9" ht="15.75" hidden="1">
      <c r="A118" s="52"/>
      <c r="B118" s="58" t="s">
        <v>409</v>
      </c>
      <c r="C118" s="52"/>
      <c r="D118" s="52"/>
      <c r="E118" s="55"/>
      <c r="F118" s="48"/>
      <c r="G118" s="48"/>
      <c r="H118" s="48"/>
      <c r="I118" s="48"/>
    </row>
    <row r="119" spans="1:9" ht="15.75" hidden="1">
      <c r="A119" s="47"/>
      <c r="B119" s="48"/>
      <c r="C119" s="48"/>
      <c r="D119" s="48"/>
      <c r="E119" s="49"/>
      <c r="F119" s="48"/>
      <c r="G119" s="48"/>
      <c r="H119" s="48"/>
      <c r="I119" s="48"/>
    </row>
    <row r="120" spans="1:9" ht="15.75">
      <c r="A120" s="412" t="s">
        <v>475</v>
      </c>
      <c r="B120" s="412"/>
      <c r="C120" s="412"/>
      <c r="D120" s="412"/>
      <c r="E120" s="412"/>
      <c r="F120" s="42"/>
      <c r="G120" s="48"/>
      <c r="H120" s="48"/>
      <c r="I120" s="48"/>
    </row>
    <row r="121" spans="1:9" ht="15.75">
      <c r="A121" s="47"/>
      <c r="B121" s="48"/>
      <c r="C121" s="48"/>
      <c r="D121" s="48"/>
      <c r="E121" s="49"/>
      <c r="F121" s="48"/>
      <c r="G121" s="48"/>
      <c r="H121" s="48"/>
      <c r="I121" s="48"/>
    </row>
    <row r="122" spans="1:6" ht="39" customHeight="1">
      <c r="A122" s="52" t="s">
        <v>403</v>
      </c>
      <c r="B122" s="52" t="s">
        <v>76</v>
      </c>
      <c r="C122" s="52" t="s">
        <v>476</v>
      </c>
      <c r="D122" s="52" t="s">
        <v>477</v>
      </c>
      <c r="E122" s="55" t="s">
        <v>478</v>
      </c>
      <c r="F122" s="48"/>
    </row>
    <row r="123" spans="1:6" ht="15.75">
      <c r="A123" s="52">
        <v>1</v>
      </c>
      <c r="B123" s="52">
        <v>2</v>
      </c>
      <c r="C123" s="52">
        <v>4</v>
      </c>
      <c r="D123" s="52">
        <v>5</v>
      </c>
      <c r="E123" s="55">
        <v>6</v>
      </c>
      <c r="F123" s="48"/>
    </row>
    <row r="124" spans="1:10" ht="15.75">
      <c r="A124" s="52">
        <v>1</v>
      </c>
      <c r="B124" s="74" t="s">
        <v>543</v>
      </c>
      <c r="C124" s="55">
        <f>E124/D124</f>
        <v>172.49310027598898</v>
      </c>
      <c r="D124" s="60">
        <v>86.96</v>
      </c>
      <c r="E124" s="55">
        <v>15000</v>
      </c>
      <c r="F124" s="48"/>
      <c r="H124" s="51"/>
      <c r="I124" s="51"/>
      <c r="J124" s="51"/>
    </row>
    <row r="125" spans="1:10" ht="15.75">
      <c r="A125" s="52">
        <v>2</v>
      </c>
      <c r="B125" s="74"/>
      <c r="C125" s="55"/>
      <c r="D125" s="60"/>
      <c r="E125" s="55"/>
      <c r="F125" s="48"/>
      <c r="H125" s="51"/>
      <c r="I125" s="51"/>
      <c r="J125" s="51"/>
    </row>
    <row r="126" spans="1:10" ht="15.75">
      <c r="A126" s="52"/>
      <c r="B126" s="74"/>
      <c r="C126" s="55"/>
      <c r="D126" s="60"/>
      <c r="E126" s="55"/>
      <c r="F126" s="48"/>
      <c r="H126" s="51"/>
      <c r="I126" s="51"/>
      <c r="J126" s="51"/>
    </row>
    <row r="127" spans="1:9" ht="15.75">
      <c r="A127" s="52"/>
      <c r="B127" s="58" t="s">
        <v>409</v>
      </c>
      <c r="C127" s="52" t="s">
        <v>417</v>
      </c>
      <c r="D127" s="52" t="s">
        <v>417</v>
      </c>
      <c r="E127" s="75">
        <f>SUM(E124:E126)</f>
        <v>15000</v>
      </c>
      <c r="F127" s="48"/>
      <c r="H127" s="51"/>
      <c r="I127" s="51"/>
    </row>
    <row r="128" spans="1:9" ht="15.75">
      <c r="A128" s="47"/>
      <c r="B128" s="48"/>
      <c r="C128" s="48"/>
      <c r="D128" s="48"/>
      <c r="E128" s="49"/>
      <c r="F128" s="48"/>
      <c r="G128" s="48"/>
      <c r="H128" s="48"/>
      <c r="I128" s="48"/>
    </row>
    <row r="129" spans="1:9" ht="15.75" hidden="1">
      <c r="A129" s="411" t="s">
        <v>482</v>
      </c>
      <c r="B129" s="411"/>
      <c r="C129" s="411"/>
      <c r="D129" s="411"/>
      <c r="E129" s="411"/>
      <c r="F129" s="411"/>
      <c r="G129" s="48"/>
      <c r="H129" s="48"/>
      <c r="I129" s="48"/>
    </row>
    <row r="130" spans="1:9" ht="15.75" hidden="1">
      <c r="A130" s="47"/>
      <c r="B130" s="48"/>
      <c r="C130" s="48"/>
      <c r="D130" s="48"/>
      <c r="E130" s="49"/>
      <c r="F130" s="48"/>
      <c r="G130" s="48"/>
      <c r="H130" s="48"/>
      <c r="I130" s="48"/>
    </row>
    <row r="131" spans="1:9" ht="47.25" hidden="1">
      <c r="A131" s="52" t="s">
        <v>403</v>
      </c>
      <c r="B131" s="52" t="s">
        <v>76</v>
      </c>
      <c r="C131" s="52" t="s">
        <v>483</v>
      </c>
      <c r="D131" s="52" t="s">
        <v>484</v>
      </c>
      <c r="E131" s="55" t="s">
        <v>485</v>
      </c>
      <c r="F131" s="48"/>
      <c r="G131" s="48"/>
      <c r="H131" s="48"/>
      <c r="I131" s="48"/>
    </row>
    <row r="132" spans="1:9" ht="15.75" hidden="1">
      <c r="A132" s="52">
        <v>1</v>
      </c>
      <c r="B132" s="52">
        <v>2</v>
      </c>
      <c r="C132" s="52">
        <v>4</v>
      </c>
      <c r="D132" s="52">
        <v>5</v>
      </c>
      <c r="E132" s="55">
        <v>6</v>
      </c>
      <c r="F132" s="48"/>
      <c r="G132" s="48"/>
      <c r="H132" s="48"/>
      <c r="I132" s="48"/>
    </row>
    <row r="133" spans="1:9" ht="15.75" hidden="1">
      <c r="A133" s="52"/>
      <c r="B133" s="52"/>
      <c r="C133" s="52"/>
      <c r="D133" s="52"/>
      <c r="E133" s="55"/>
      <c r="F133" s="48"/>
      <c r="G133" s="48"/>
      <c r="H133" s="48"/>
      <c r="I133" s="48"/>
    </row>
    <row r="134" spans="1:9" ht="15.75" hidden="1">
      <c r="A134" s="52"/>
      <c r="B134" s="52"/>
      <c r="C134" s="52"/>
      <c r="D134" s="52"/>
      <c r="E134" s="55"/>
      <c r="F134" s="48"/>
      <c r="G134" s="48"/>
      <c r="H134" s="48"/>
      <c r="I134" s="48"/>
    </row>
    <row r="135" spans="1:9" ht="15.75" hidden="1">
      <c r="A135" s="52"/>
      <c r="B135" s="58" t="s">
        <v>409</v>
      </c>
      <c r="C135" s="52" t="s">
        <v>417</v>
      </c>
      <c r="D135" s="52" t="s">
        <v>417</v>
      </c>
      <c r="E135" s="55" t="s">
        <v>417</v>
      </c>
      <c r="F135" s="48"/>
      <c r="G135" s="48"/>
      <c r="H135" s="48"/>
      <c r="I135" s="48"/>
    </row>
    <row r="136" spans="1:9" ht="15.75">
      <c r="A136" s="47"/>
      <c r="B136" s="48"/>
      <c r="C136" s="48"/>
      <c r="D136" s="48"/>
      <c r="E136" s="49"/>
      <c r="F136" s="48"/>
      <c r="G136" s="48"/>
      <c r="H136" s="48"/>
      <c r="I136" s="48"/>
    </row>
    <row r="137" spans="1:9" ht="15.75">
      <c r="A137" s="413" t="s">
        <v>486</v>
      </c>
      <c r="B137" s="413"/>
      <c r="C137" s="413"/>
      <c r="D137" s="413"/>
      <c r="E137" s="413"/>
      <c r="F137" s="76"/>
      <c r="G137" s="49">
        <f>E12+E52+E73+E127</f>
        <v>593037.4600000001</v>
      </c>
      <c r="H137" s="48"/>
      <c r="I137" s="48"/>
    </row>
    <row r="138" spans="1:9" ht="15.75">
      <c r="A138" s="413" t="s">
        <v>487</v>
      </c>
      <c r="B138" s="413"/>
      <c r="C138" s="413"/>
      <c r="D138" s="413"/>
      <c r="E138" s="413"/>
      <c r="F138" s="76"/>
      <c r="G138" s="48"/>
      <c r="H138" s="48"/>
      <c r="I138" s="48"/>
    </row>
    <row r="139" spans="1:9" ht="15.75">
      <c r="A139" s="47"/>
      <c r="B139" s="48"/>
      <c r="C139" s="48"/>
      <c r="D139" s="48"/>
      <c r="E139" s="49"/>
      <c r="F139" s="48"/>
      <c r="G139" s="48"/>
      <c r="H139" s="48"/>
      <c r="I139" s="48"/>
    </row>
    <row r="140" spans="1:9" ht="31.5">
      <c r="A140" s="52" t="s">
        <v>403</v>
      </c>
      <c r="B140" s="52" t="s">
        <v>412</v>
      </c>
      <c r="C140" s="52" t="s">
        <v>488</v>
      </c>
      <c r="D140" s="52" t="s">
        <v>489</v>
      </c>
      <c r="E140" s="55" t="s">
        <v>490</v>
      </c>
      <c r="F140" s="48"/>
      <c r="G140" s="48"/>
      <c r="H140" s="48"/>
      <c r="I140" s="48"/>
    </row>
    <row r="141" spans="1:9" ht="15.75">
      <c r="A141" s="52">
        <v>1</v>
      </c>
      <c r="B141" s="77">
        <v>2</v>
      </c>
      <c r="C141" s="52">
        <v>3</v>
      </c>
      <c r="D141" s="52">
        <v>4</v>
      </c>
      <c r="E141" s="55">
        <v>5</v>
      </c>
      <c r="F141" s="48"/>
      <c r="G141" s="48"/>
      <c r="H141" s="48"/>
      <c r="I141" s="48"/>
    </row>
    <row r="142" spans="1:9" ht="31.5">
      <c r="A142" s="78">
        <v>1</v>
      </c>
      <c r="B142" s="81" t="s">
        <v>528</v>
      </c>
      <c r="C142" s="80">
        <v>1</v>
      </c>
      <c r="D142" s="59">
        <v>4</v>
      </c>
      <c r="E142" s="60">
        <v>61000</v>
      </c>
      <c r="F142" s="48"/>
      <c r="G142" s="48"/>
      <c r="H142" s="48"/>
      <c r="I142" s="48"/>
    </row>
    <row r="143" spans="1:9" ht="15.75">
      <c r="A143" s="78">
        <v>2</v>
      </c>
      <c r="B143" s="81"/>
      <c r="C143" s="80"/>
      <c r="D143" s="59"/>
      <c r="E143" s="60"/>
      <c r="F143" s="48"/>
      <c r="G143" s="48"/>
      <c r="H143" s="48"/>
      <c r="I143" s="48"/>
    </row>
    <row r="144" spans="1:9" ht="15.75">
      <c r="A144" s="52"/>
      <c r="B144" s="58" t="s">
        <v>409</v>
      </c>
      <c r="C144" s="52" t="s">
        <v>417</v>
      </c>
      <c r="D144" s="52" t="s">
        <v>417</v>
      </c>
      <c r="E144" s="75">
        <f>SUM(E142:E143)</f>
        <v>61000</v>
      </c>
      <c r="F144" s="48"/>
      <c r="G144" s="48"/>
      <c r="H144" s="48"/>
      <c r="I144" s="48"/>
    </row>
    <row r="145" spans="1:9" ht="15.75">
      <c r="A145" s="126"/>
      <c r="B145" s="127"/>
      <c r="C145" s="126"/>
      <c r="D145" s="126"/>
      <c r="E145" s="128"/>
      <c r="F145" s="48"/>
      <c r="G145" s="48"/>
      <c r="H145" s="48"/>
      <c r="I145" s="48"/>
    </row>
    <row r="146" spans="1:9" ht="15.75">
      <c r="A146" s="413" t="s">
        <v>524</v>
      </c>
      <c r="B146" s="413"/>
      <c r="C146" s="413"/>
      <c r="D146" s="413"/>
      <c r="E146" s="413"/>
      <c r="F146" s="76"/>
      <c r="G146" s="49" t="e">
        <f>E21+E61+E82+E136</f>
        <v>#VALUE!</v>
      </c>
      <c r="H146" s="48"/>
      <c r="I146" s="48"/>
    </row>
    <row r="147" spans="1:9" ht="15.75">
      <c r="A147" s="413"/>
      <c r="B147" s="413"/>
      <c r="C147" s="413"/>
      <c r="D147" s="413"/>
      <c r="E147" s="413"/>
      <c r="F147" s="76"/>
      <c r="G147" s="48"/>
      <c r="H147" s="48"/>
      <c r="I147" s="48"/>
    </row>
    <row r="148" spans="1:9" ht="15.75">
      <c r="A148" s="47"/>
      <c r="B148" s="48"/>
      <c r="C148" s="48"/>
      <c r="D148" s="48"/>
      <c r="E148" s="49"/>
      <c r="F148" s="48"/>
      <c r="G148" s="48"/>
      <c r="H148" s="48"/>
      <c r="I148" s="48"/>
    </row>
    <row r="149" spans="1:9" ht="31.5">
      <c r="A149" s="99" t="s">
        <v>403</v>
      </c>
      <c r="B149" s="99" t="s">
        <v>412</v>
      </c>
      <c r="C149" s="99" t="s">
        <v>488</v>
      </c>
      <c r="D149" s="99" t="s">
        <v>489</v>
      </c>
      <c r="E149" s="102" t="s">
        <v>490</v>
      </c>
      <c r="F149" s="48"/>
      <c r="G149" s="48"/>
      <c r="H149" s="48"/>
      <c r="I149" s="48"/>
    </row>
    <row r="150" spans="1:9" ht="15.75">
      <c r="A150" s="99">
        <v>1</v>
      </c>
      <c r="B150" s="101">
        <v>2</v>
      </c>
      <c r="C150" s="99">
        <v>3</v>
      </c>
      <c r="D150" s="99">
        <v>4</v>
      </c>
      <c r="E150" s="102">
        <v>5</v>
      </c>
      <c r="F150" s="48"/>
      <c r="G150" s="48"/>
      <c r="H150" s="48"/>
      <c r="I150" s="48"/>
    </row>
    <row r="151" spans="1:9" ht="15.75">
      <c r="A151" s="78">
        <v>1</v>
      </c>
      <c r="B151" s="81" t="s">
        <v>544</v>
      </c>
      <c r="C151" s="80"/>
      <c r="D151" s="98"/>
      <c r="E151" s="60">
        <v>50000</v>
      </c>
      <c r="F151" s="48"/>
      <c r="G151" s="48"/>
      <c r="H151" s="48"/>
      <c r="I151" s="48"/>
    </row>
    <row r="152" spans="1:9" ht="15.75">
      <c r="A152" s="78">
        <v>2</v>
      </c>
      <c r="B152" s="81"/>
      <c r="C152" s="80"/>
      <c r="D152" s="98"/>
      <c r="E152" s="60"/>
      <c r="F152" s="48"/>
      <c r="G152" s="48"/>
      <c r="H152" s="48"/>
      <c r="I152" s="48"/>
    </row>
    <row r="153" spans="1:9" ht="15.75">
      <c r="A153" s="78">
        <v>3</v>
      </c>
      <c r="B153" s="81"/>
      <c r="C153" s="80"/>
      <c r="D153" s="151"/>
      <c r="E153" s="60"/>
      <c r="F153" s="48"/>
      <c r="G153" s="48"/>
      <c r="H153" s="48"/>
      <c r="I153" s="48"/>
    </row>
    <row r="154" spans="1:9" ht="15.75">
      <c r="A154" s="99"/>
      <c r="B154" s="100" t="s">
        <v>409</v>
      </c>
      <c r="C154" s="99" t="s">
        <v>417</v>
      </c>
      <c r="D154" s="99" t="s">
        <v>417</v>
      </c>
      <c r="E154" s="75">
        <f>SUM(E151:E153)</f>
        <v>50000</v>
      </c>
      <c r="F154" s="48"/>
      <c r="G154" s="48"/>
      <c r="H154" s="48"/>
      <c r="I154" s="48"/>
    </row>
    <row r="155" spans="1:9" ht="15.75">
      <c r="A155" s="47"/>
      <c r="B155" s="48"/>
      <c r="C155" s="48"/>
      <c r="D155" s="48"/>
      <c r="E155" s="49"/>
      <c r="F155" s="48"/>
      <c r="G155" s="49"/>
      <c r="H155" s="48"/>
      <c r="I155" s="48"/>
    </row>
    <row r="156" spans="1:9" ht="15.75">
      <c r="A156" s="47"/>
      <c r="B156" s="48"/>
      <c r="C156" s="48"/>
      <c r="D156" s="48"/>
      <c r="E156" s="49"/>
      <c r="F156" s="48"/>
      <c r="G156" s="49"/>
      <c r="H156" s="48"/>
      <c r="I156" s="48"/>
    </row>
    <row r="157" spans="1:9" ht="15.75">
      <c r="A157" s="412" t="s">
        <v>503</v>
      </c>
      <c r="B157" s="412"/>
      <c r="C157" s="412"/>
      <c r="D157" s="412"/>
      <c r="E157" s="412"/>
      <c r="F157" s="42"/>
      <c r="G157" s="49"/>
      <c r="H157" s="48"/>
      <c r="I157" s="48"/>
    </row>
    <row r="158" spans="1:9" ht="15.75">
      <c r="A158" s="412" t="s">
        <v>504</v>
      </c>
      <c r="B158" s="412"/>
      <c r="C158" s="412"/>
      <c r="D158" s="412"/>
      <c r="E158" s="412"/>
      <c r="F158" s="42"/>
      <c r="G158" s="49">
        <f>E144+E165</f>
        <v>4221443.97</v>
      </c>
      <c r="H158" s="48"/>
      <c r="I158" s="48"/>
    </row>
    <row r="159" spans="1:9" ht="15.75">
      <c r="A159" s="47"/>
      <c r="B159" s="48"/>
      <c r="C159" s="48"/>
      <c r="D159" s="48"/>
      <c r="E159" s="49"/>
      <c r="F159" s="48"/>
      <c r="G159" s="49"/>
      <c r="H159" s="48"/>
      <c r="I159" s="48"/>
    </row>
    <row r="160" spans="1:9" ht="31.5">
      <c r="A160" s="99" t="s">
        <v>403</v>
      </c>
      <c r="B160" s="99" t="s">
        <v>412</v>
      </c>
      <c r="C160" s="99" t="s">
        <v>483</v>
      </c>
      <c r="D160" s="99" t="s">
        <v>505</v>
      </c>
      <c r="E160" s="102" t="s">
        <v>506</v>
      </c>
      <c r="F160" s="48"/>
      <c r="G160" s="49"/>
      <c r="H160" s="48"/>
      <c r="I160" s="48"/>
    </row>
    <row r="161" spans="1:9" ht="15.75">
      <c r="A161" s="99"/>
      <c r="B161" s="99">
        <v>1</v>
      </c>
      <c r="C161" s="99">
        <v>2</v>
      </c>
      <c r="D161" s="99">
        <v>3</v>
      </c>
      <c r="E161" s="102">
        <v>4</v>
      </c>
      <c r="F161" s="48"/>
      <c r="G161" s="48"/>
      <c r="H161" s="48"/>
      <c r="I161" s="48"/>
    </row>
    <row r="162" spans="1:9" ht="31.5">
      <c r="A162" s="129">
        <v>1</v>
      </c>
      <c r="B162" s="99" t="s">
        <v>526</v>
      </c>
      <c r="C162" s="99">
        <v>12</v>
      </c>
      <c r="D162" s="102">
        <f>E162/C162</f>
        <v>334737.815</v>
      </c>
      <c r="E162" s="102">
        <v>4016853.78</v>
      </c>
      <c r="F162" s="48"/>
      <c r="G162" s="48"/>
      <c r="H162" s="48"/>
      <c r="I162" s="48"/>
    </row>
    <row r="163" spans="1:9" ht="31.5">
      <c r="A163" s="129">
        <v>2</v>
      </c>
      <c r="B163" s="129" t="s">
        <v>527</v>
      </c>
      <c r="C163" s="129">
        <v>100</v>
      </c>
      <c r="D163" s="130">
        <f>E163/C163</f>
        <v>1165.8619</v>
      </c>
      <c r="E163" s="130">
        <v>116586.19</v>
      </c>
      <c r="F163" s="48"/>
      <c r="G163" s="48"/>
      <c r="H163" s="48"/>
      <c r="I163" s="48"/>
    </row>
    <row r="164" spans="1:9" ht="15.75">
      <c r="A164" s="136">
        <v>3</v>
      </c>
      <c r="B164" s="136" t="s">
        <v>561</v>
      </c>
      <c r="C164" s="136">
        <v>3</v>
      </c>
      <c r="D164" s="137">
        <f>E164/C164</f>
        <v>9001.333333333334</v>
      </c>
      <c r="E164" s="137">
        <v>27004</v>
      </c>
      <c r="F164" s="48"/>
      <c r="G164" s="48"/>
      <c r="H164" s="48"/>
      <c r="I164" s="48"/>
    </row>
    <row r="165" spans="1:9" ht="15.75">
      <c r="A165" s="99"/>
      <c r="B165" s="100" t="s">
        <v>409</v>
      </c>
      <c r="C165" s="99"/>
      <c r="D165" s="99" t="s">
        <v>417</v>
      </c>
      <c r="E165" s="75">
        <f>SUM(E162:E164)</f>
        <v>4160443.9699999997</v>
      </c>
      <c r="F165" s="48"/>
      <c r="G165" s="48"/>
      <c r="H165" s="49">
        <f>E163+E154+E144+E127</f>
        <v>242586.19</v>
      </c>
      <c r="I165" s="48"/>
    </row>
    <row r="166" ht="15">
      <c r="A166" s="83"/>
    </row>
    <row r="167" ht="15">
      <c r="A167" s="83"/>
    </row>
    <row r="168" ht="15">
      <c r="A168" s="83"/>
    </row>
    <row r="169" spans="1:5" ht="15">
      <c r="A169" s="83"/>
      <c r="D169" s="83" t="s">
        <v>514</v>
      </c>
      <c r="E169" s="51">
        <f>E165+E154+E144+E127+E109+E73+E52+E12</f>
        <v>4871770.43</v>
      </c>
    </row>
    <row r="170" spans="1:5" ht="15">
      <c r="A170" s="84"/>
      <c r="D170" s="83" t="s">
        <v>515</v>
      </c>
      <c r="E170" s="51">
        <f>E127+E144+E154+E165</f>
        <v>4286443.97</v>
      </c>
    </row>
    <row r="1256" ht="12.75"/>
  </sheetData>
  <sheetProtection/>
  <mergeCells count="64">
    <mergeCell ref="A104:F104"/>
    <mergeCell ref="A1:E1"/>
    <mergeCell ref="A3:E3"/>
    <mergeCell ref="A5:E5"/>
    <mergeCell ref="A7:A9"/>
    <mergeCell ref="B7:B9"/>
    <mergeCell ref="C7:C9"/>
    <mergeCell ref="D7:D9"/>
    <mergeCell ref="E7:E9"/>
    <mergeCell ref="A12:B12"/>
    <mergeCell ref="A14:I14"/>
    <mergeCell ref="A15:I15"/>
    <mergeCell ref="A23:I23"/>
    <mergeCell ref="A24:H24"/>
    <mergeCell ref="A32:E32"/>
    <mergeCell ref="A33:E33"/>
    <mergeCell ref="A34:E34"/>
    <mergeCell ref="A35:E35"/>
    <mergeCell ref="B37:C37"/>
    <mergeCell ref="B38:C38"/>
    <mergeCell ref="B39:C39"/>
    <mergeCell ref="A40:A41"/>
    <mergeCell ref="B40:C40"/>
    <mergeCell ref="D40:D41"/>
    <mergeCell ref="B41:C41"/>
    <mergeCell ref="B42:C42"/>
    <mergeCell ref="B43:C43"/>
    <mergeCell ref="A54:F54"/>
    <mergeCell ref="B44:C44"/>
    <mergeCell ref="A45:A46"/>
    <mergeCell ref="B45:C45"/>
    <mergeCell ref="D45:D46"/>
    <mergeCell ref="B46:C46"/>
    <mergeCell ref="B47:C47"/>
    <mergeCell ref="A55:F55"/>
    <mergeCell ref="A57:F57"/>
    <mergeCell ref="A58:F58"/>
    <mergeCell ref="A66:E66"/>
    <mergeCell ref="A67:E67"/>
    <mergeCell ref="B48:C48"/>
    <mergeCell ref="B49:C49"/>
    <mergeCell ref="B50:C50"/>
    <mergeCell ref="B51:C51"/>
    <mergeCell ref="B52:C52"/>
    <mergeCell ref="A129:F129"/>
    <mergeCell ref="A137:E137"/>
    <mergeCell ref="A75:F75"/>
    <mergeCell ref="A76:F76"/>
    <mergeCell ref="A78:F78"/>
    <mergeCell ref="A79:F79"/>
    <mergeCell ref="A87:F87"/>
    <mergeCell ref="A88:F88"/>
    <mergeCell ref="A101:E101"/>
    <mergeCell ref="A102:E102"/>
    <mergeCell ref="A138:E138"/>
    <mergeCell ref="A157:E157"/>
    <mergeCell ref="A158:E158"/>
    <mergeCell ref="A90:F90"/>
    <mergeCell ref="A91:F91"/>
    <mergeCell ref="A99:E99"/>
    <mergeCell ref="A112:F112"/>
    <mergeCell ref="A120:E120"/>
    <mergeCell ref="A146:E146"/>
    <mergeCell ref="A147:E147"/>
  </mergeCells>
  <hyperlinks>
    <hyperlink ref="B49" location="P1256" display="P1256"/>
    <hyperlink ref="B50" location="P1256" display="P1256"/>
  </hyperlinks>
  <printOptions/>
  <pageMargins left="0.7086614173228347" right="0.7086614173228347" top="0.7480314960629921" bottom="0.7480314960629921" header="0.31496062992125984" footer="0.31496062992125984"/>
  <pageSetup fitToHeight="33" horizontalDpi="180" verticalDpi="180" orientation="portrait" paperSize="9" scale="92" r:id="rId1"/>
  <rowBreaks count="1" manualBreakCount="1">
    <brk id="98" max="4" man="1"/>
  </rowBreaks>
</worksheet>
</file>

<file path=xl/worksheets/sheet6.xml><?xml version="1.0" encoding="utf-8"?>
<worksheet xmlns="http://schemas.openxmlformats.org/spreadsheetml/2006/main" xmlns:r="http://schemas.openxmlformats.org/officeDocument/2006/relationships">
  <sheetPr>
    <pageSetUpPr fitToPage="1"/>
  </sheetPr>
  <dimension ref="A1:P1256"/>
  <sheetViews>
    <sheetView view="pageBreakPreview" zoomScale="70" zoomScaleSheetLayoutView="70" zoomScalePageLayoutView="0" workbookViewId="0" topLeftCell="A1">
      <selection activeCell="H107" sqref="H107"/>
    </sheetView>
  </sheetViews>
  <sheetFormatPr defaultColWidth="9.00390625" defaultRowHeight="12.75"/>
  <cols>
    <col min="1" max="1" width="9.25390625" style="43" bestFit="1" customWidth="1"/>
    <col min="2" max="2" width="26.375" style="43" customWidth="1"/>
    <col min="3" max="3" width="23.00390625" style="43" customWidth="1"/>
    <col min="4" max="4" width="18.375" style="43" customWidth="1"/>
    <col min="5" max="5" width="29.125" style="51" customWidth="1"/>
    <col min="6" max="6" width="15.375" style="43" customWidth="1"/>
    <col min="7" max="7" width="16.75390625" style="43" customWidth="1"/>
    <col min="8" max="8" width="19.375" style="43" customWidth="1"/>
    <col min="9" max="9" width="15.25390625" style="43" customWidth="1"/>
    <col min="10" max="10" width="14.00390625" style="43" customWidth="1"/>
    <col min="11" max="12" width="13.75390625" style="43" bestFit="1" customWidth="1"/>
    <col min="13" max="13" width="9.25390625" style="43" bestFit="1" customWidth="1"/>
    <col min="14" max="14" width="11.375" style="43" bestFit="1" customWidth="1"/>
    <col min="15" max="16384" width="9.125" style="43" customWidth="1"/>
  </cols>
  <sheetData>
    <row r="1" spans="1:9" ht="17.25" customHeight="1">
      <c r="A1" s="428" t="s">
        <v>396</v>
      </c>
      <c r="B1" s="428"/>
      <c r="C1" s="428"/>
      <c r="D1" s="428"/>
      <c r="E1" s="428"/>
      <c r="F1" s="103"/>
      <c r="G1" s="103"/>
      <c r="H1" s="103"/>
      <c r="I1" s="103"/>
    </row>
    <row r="2" spans="1:9" ht="17.25" customHeight="1">
      <c r="A2" s="428" t="s">
        <v>397</v>
      </c>
      <c r="B2" s="428"/>
      <c r="C2" s="428"/>
      <c r="D2" s="428"/>
      <c r="E2" s="428"/>
      <c r="F2" s="103"/>
      <c r="G2" s="103"/>
      <c r="H2" s="103"/>
      <c r="I2" s="103"/>
    </row>
    <row r="3" spans="1:9" ht="17.25" customHeight="1">
      <c r="A3" s="428" t="s">
        <v>398</v>
      </c>
      <c r="B3" s="428"/>
      <c r="C3" s="428"/>
      <c r="D3" s="428"/>
      <c r="E3" s="428"/>
      <c r="F3" s="103"/>
      <c r="G3" s="103"/>
      <c r="H3" s="103"/>
      <c r="I3" s="103"/>
    </row>
    <row r="4" spans="1:9" ht="18.75" hidden="1">
      <c r="A4" s="429" t="s">
        <v>520</v>
      </c>
      <c r="B4" s="429"/>
      <c r="C4" s="429"/>
      <c r="D4" s="429"/>
      <c r="E4" s="429"/>
      <c r="F4" s="103"/>
      <c r="G4" s="103"/>
      <c r="H4" s="103"/>
      <c r="I4" s="103"/>
    </row>
    <row r="5" spans="1:9" ht="18.75" hidden="1">
      <c r="A5" s="104"/>
      <c r="B5" s="105"/>
      <c r="C5" s="105"/>
      <c r="D5" s="105"/>
      <c r="E5" s="106"/>
      <c r="F5" s="105"/>
      <c r="G5" s="105"/>
      <c r="H5" s="105"/>
      <c r="I5" s="105"/>
    </row>
    <row r="6" spans="1:9" ht="18.75" hidden="1">
      <c r="A6" s="431" t="s">
        <v>402</v>
      </c>
      <c r="B6" s="431"/>
      <c r="C6" s="431"/>
      <c r="D6" s="431"/>
      <c r="E6" s="431"/>
      <c r="F6" s="107"/>
      <c r="G6" s="107"/>
      <c r="H6" s="107"/>
      <c r="I6" s="107"/>
    </row>
    <row r="7" spans="1:9" ht="18.75" hidden="1">
      <c r="A7" s="108"/>
      <c r="B7" s="109"/>
      <c r="C7" s="109"/>
      <c r="D7" s="109"/>
      <c r="E7" s="110"/>
      <c r="F7" s="109"/>
      <c r="G7" s="109"/>
      <c r="H7" s="109"/>
      <c r="I7" s="109"/>
    </row>
    <row r="8" spans="1:9" ht="102.75" customHeight="1" hidden="1">
      <c r="A8" s="437" t="s">
        <v>403</v>
      </c>
      <c r="B8" s="437" t="s">
        <v>404</v>
      </c>
      <c r="C8" s="439" t="s">
        <v>405</v>
      </c>
      <c r="D8" s="439" t="s">
        <v>406</v>
      </c>
      <c r="E8" s="442" t="s">
        <v>407</v>
      </c>
      <c r="F8" s="109"/>
      <c r="G8" s="109"/>
      <c r="H8" s="109"/>
      <c r="I8" s="109"/>
    </row>
    <row r="9" spans="1:9" ht="102.75" customHeight="1" hidden="1">
      <c r="A9" s="437"/>
      <c r="B9" s="437"/>
      <c r="C9" s="440"/>
      <c r="D9" s="440"/>
      <c r="E9" s="442"/>
      <c r="F9" s="109"/>
      <c r="G9" s="109"/>
      <c r="H9" s="109"/>
      <c r="I9" s="109"/>
    </row>
    <row r="10" spans="1:9" ht="102.75" customHeight="1" hidden="1">
      <c r="A10" s="437"/>
      <c r="B10" s="437"/>
      <c r="C10" s="441"/>
      <c r="D10" s="441"/>
      <c r="E10" s="442"/>
      <c r="F10" s="109"/>
      <c r="G10" s="109"/>
      <c r="H10" s="109"/>
      <c r="I10" s="109"/>
    </row>
    <row r="11" spans="1:9" ht="18.75" hidden="1">
      <c r="A11" s="111">
        <v>1</v>
      </c>
      <c r="B11" s="111">
        <v>2</v>
      </c>
      <c r="C11" s="111">
        <v>3</v>
      </c>
      <c r="D11" s="111">
        <v>4</v>
      </c>
      <c r="E11" s="112">
        <v>5</v>
      </c>
      <c r="F11" s="109"/>
      <c r="G11" s="109"/>
      <c r="H11" s="109"/>
      <c r="I11" s="109"/>
    </row>
    <row r="12" spans="1:9" ht="18.75" hidden="1">
      <c r="A12" s="111">
        <v>1</v>
      </c>
      <c r="B12" s="113" t="s">
        <v>408</v>
      </c>
      <c r="C12" s="112">
        <f>E12/1.6/12</f>
        <v>0</v>
      </c>
      <c r="D12" s="112">
        <f>E12/12-C12</f>
        <v>0</v>
      </c>
      <c r="E12" s="112">
        <v>0</v>
      </c>
      <c r="F12" s="109"/>
      <c r="G12" s="109"/>
      <c r="H12" s="109"/>
      <c r="I12" s="109"/>
    </row>
    <row r="13" spans="1:9" ht="18.75" hidden="1">
      <c r="A13" s="438" t="s">
        <v>409</v>
      </c>
      <c r="B13" s="438"/>
      <c r="C13" s="114"/>
      <c r="D13" s="114"/>
      <c r="E13" s="115">
        <f>E12</f>
        <v>0</v>
      </c>
      <c r="F13" s="109"/>
      <c r="G13" s="109"/>
      <c r="H13" s="109"/>
      <c r="I13" s="109"/>
    </row>
    <row r="14" spans="1:10" ht="18.75" hidden="1">
      <c r="A14" s="108"/>
      <c r="B14" s="109"/>
      <c r="C14" s="109"/>
      <c r="D14" s="109"/>
      <c r="E14" s="110"/>
      <c r="F14" s="109"/>
      <c r="G14" s="109"/>
      <c r="H14" s="109"/>
      <c r="I14" s="109"/>
      <c r="J14" s="51"/>
    </row>
    <row r="15" spans="1:9" ht="18.75" hidden="1">
      <c r="A15" s="428" t="s">
        <v>410</v>
      </c>
      <c r="B15" s="428"/>
      <c r="C15" s="428"/>
      <c r="D15" s="428"/>
      <c r="E15" s="428"/>
      <c r="F15" s="428"/>
      <c r="G15" s="428"/>
      <c r="H15" s="428"/>
      <c r="I15" s="428"/>
    </row>
    <row r="16" spans="1:9" ht="18.75" hidden="1">
      <c r="A16" s="428" t="s">
        <v>411</v>
      </c>
      <c r="B16" s="428"/>
      <c r="C16" s="428"/>
      <c r="D16" s="428"/>
      <c r="E16" s="428"/>
      <c r="F16" s="428"/>
      <c r="G16" s="428"/>
      <c r="H16" s="428"/>
      <c r="I16" s="428"/>
    </row>
    <row r="17" spans="1:9" ht="18.75" hidden="1">
      <c r="A17" s="104"/>
      <c r="B17" s="105"/>
      <c r="C17" s="105"/>
      <c r="D17" s="105"/>
      <c r="E17" s="106"/>
      <c r="F17" s="105"/>
      <c r="G17" s="105"/>
      <c r="H17" s="105"/>
      <c r="I17" s="105"/>
    </row>
    <row r="18" spans="1:9" ht="75" hidden="1">
      <c r="A18" s="111" t="s">
        <v>403</v>
      </c>
      <c r="B18" s="111" t="s">
        <v>412</v>
      </c>
      <c r="C18" s="111" t="s">
        <v>413</v>
      </c>
      <c r="D18" s="111" t="s">
        <v>414</v>
      </c>
      <c r="E18" s="112" t="s">
        <v>415</v>
      </c>
      <c r="F18" s="111" t="s">
        <v>521</v>
      </c>
      <c r="G18" s="109"/>
      <c r="H18" s="105"/>
      <c r="I18" s="105"/>
    </row>
    <row r="19" spans="1:9" ht="18.75" hidden="1">
      <c r="A19" s="111">
        <v>1</v>
      </c>
      <c r="B19" s="111">
        <v>2</v>
      </c>
      <c r="C19" s="111">
        <v>3</v>
      </c>
      <c r="D19" s="111">
        <v>4</v>
      </c>
      <c r="E19" s="112">
        <v>5</v>
      </c>
      <c r="F19" s="111">
        <v>6</v>
      </c>
      <c r="G19" s="109"/>
      <c r="H19" s="105"/>
      <c r="I19" s="105"/>
    </row>
    <row r="20" spans="1:9" ht="18.75" hidden="1">
      <c r="A20" s="111"/>
      <c r="B20" s="111"/>
      <c r="C20" s="111"/>
      <c r="D20" s="111"/>
      <c r="E20" s="112"/>
      <c r="F20" s="111"/>
      <c r="G20" s="109"/>
      <c r="H20" s="105"/>
      <c r="I20" s="105"/>
    </row>
    <row r="21" spans="1:9" ht="18.75" hidden="1">
      <c r="A21" s="111"/>
      <c r="B21" s="111"/>
      <c r="C21" s="111"/>
      <c r="D21" s="111"/>
      <c r="E21" s="112"/>
      <c r="F21" s="111"/>
      <c r="G21" s="109"/>
      <c r="H21" s="105"/>
      <c r="I21" s="105"/>
    </row>
    <row r="22" spans="1:9" ht="18.75" hidden="1">
      <c r="A22" s="111"/>
      <c r="B22" s="116" t="s">
        <v>409</v>
      </c>
      <c r="C22" s="111" t="s">
        <v>417</v>
      </c>
      <c r="D22" s="111" t="s">
        <v>417</v>
      </c>
      <c r="E22" s="112" t="s">
        <v>417</v>
      </c>
      <c r="F22" s="111"/>
      <c r="G22" s="109"/>
      <c r="H22" s="105"/>
      <c r="I22" s="105"/>
    </row>
    <row r="23" spans="1:9" ht="18.75" hidden="1">
      <c r="A23" s="104"/>
      <c r="B23" s="105"/>
      <c r="C23" s="105"/>
      <c r="D23" s="105"/>
      <c r="E23" s="106"/>
      <c r="F23" s="105"/>
      <c r="G23" s="105"/>
      <c r="H23" s="105"/>
      <c r="I23" s="105"/>
    </row>
    <row r="24" spans="1:9" ht="18.75" hidden="1">
      <c r="A24" s="428" t="s">
        <v>418</v>
      </c>
      <c r="B24" s="428"/>
      <c r="C24" s="428"/>
      <c r="D24" s="428"/>
      <c r="E24" s="428"/>
      <c r="F24" s="428"/>
      <c r="G24" s="428"/>
      <c r="H24" s="428"/>
      <c r="I24" s="428"/>
    </row>
    <row r="25" spans="1:9" ht="18.75" hidden="1">
      <c r="A25" s="428" t="s">
        <v>419</v>
      </c>
      <c r="B25" s="428"/>
      <c r="C25" s="428"/>
      <c r="D25" s="428"/>
      <c r="E25" s="428"/>
      <c r="F25" s="428"/>
      <c r="G25" s="428"/>
      <c r="H25" s="428"/>
      <c r="I25" s="105"/>
    </row>
    <row r="26" spans="1:9" ht="18.75" hidden="1">
      <c r="A26" s="104"/>
      <c r="B26" s="105"/>
      <c r="C26" s="105"/>
      <c r="D26" s="105"/>
      <c r="E26" s="106"/>
      <c r="F26" s="105"/>
      <c r="G26" s="105"/>
      <c r="H26" s="105"/>
      <c r="I26" s="105"/>
    </row>
    <row r="27" spans="1:9" ht="75" hidden="1">
      <c r="A27" s="109"/>
      <c r="B27" s="111" t="s">
        <v>403</v>
      </c>
      <c r="C27" s="111" t="s">
        <v>412</v>
      </c>
      <c r="D27" s="111" t="s">
        <v>420</v>
      </c>
      <c r="E27" s="112" t="s">
        <v>421</v>
      </c>
      <c r="F27" s="111" t="s">
        <v>422</v>
      </c>
      <c r="G27" s="111" t="s">
        <v>521</v>
      </c>
      <c r="H27" s="105"/>
      <c r="I27" s="105"/>
    </row>
    <row r="28" spans="1:9" ht="18.75" hidden="1">
      <c r="A28" s="109"/>
      <c r="B28" s="111">
        <v>1</v>
      </c>
      <c r="C28" s="111">
        <v>2</v>
      </c>
      <c r="D28" s="111">
        <v>3</v>
      </c>
      <c r="E28" s="112">
        <v>4</v>
      </c>
      <c r="F28" s="111">
        <v>5</v>
      </c>
      <c r="G28" s="111">
        <v>6</v>
      </c>
      <c r="H28" s="105"/>
      <c r="I28" s="105"/>
    </row>
    <row r="29" spans="1:9" ht="18.75" hidden="1">
      <c r="A29" s="109"/>
      <c r="B29" s="111"/>
      <c r="C29" s="111"/>
      <c r="D29" s="111"/>
      <c r="E29" s="112"/>
      <c r="F29" s="111"/>
      <c r="G29" s="111"/>
      <c r="H29" s="105"/>
      <c r="I29" s="105"/>
    </row>
    <row r="30" spans="1:9" ht="18.75" hidden="1">
      <c r="A30" s="109"/>
      <c r="B30" s="111"/>
      <c r="C30" s="111"/>
      <c r="D30" s="111"/>
      <c r="E30" s="112"/>
      <c r="F30" s="111"/>
      <c r="G30" s="111"/>
      <c r="H30" s="105"/>
      <c r="I30" s="105"/>
    </row>
    <row r="31" spans="1:9" ht="18.75" hidden="1">
      <c r="A31" s="109"/>
      <c r="B31" s="111"/>
      <c r="C31" s="116" t="s">
        <v>409</v>
      </c>
      <c r="D31" s="111" t="s">
        <v>417</v>
      </c>
      <c r="E31" s="112" t="s">
        <v>417</v>
      </c>
      <c r="F31" s="111" t="s">
        <v>417</v>
      </c>
      <c r="G31" s="111"/>
      <c r="H31" s="105"/>
      <c r="I31" s="105"/>
    </row>
    <row r="32" spans="1:9" ht="18.75" hidden="1">
      <c r="A32" s="104"/>
      <c r="B32" s="105"/>
      <c r="C32" s="105"/>
      <c r="D32" s="105"/>
      <c r="E32" s="106"/>
      <c r="F32" s="105"/>
      <c r="G32" s="105"/>
      <c r="H32" s="105"/>
      <c r="I32" s="105"/>
    </row>
    <row r="33" spans="1:10" ht="18.75" hidden="1">
      <c r="A33" s="431" t="s">
        <v>423</v>
      </c>
      <c r="B33" s="431"/>
      <c r="C33" s="431"/>
      <c r="D33" s="431"/>
      <c r="E33" s="431"/>
      <c r="F33" s="103"/>
      <c r="G33" s="103"/>
      <c r="H33" s="103"/>
      <c r="I33" s="103"/>
      <c r="J33" s="51"/>
    </row>
    <row r="34" spans="1:9" ht="18.75" hidden="1">
      <c r="A34" s="431" t="s">
        <v>424</v>
      </c>
      <c r="B34" s="431"/>
      <c r="C34" s="431"/>
      <c r="D34" s="431"/>
      <c r="E34" s="431"/>
      <c r="F34" s="103"/>
      <c r="G34" s="103"/>
      <c r="H34" s="103"/>
      <c r="I34" s="103"/>
    </row>
    <row r="35" spans="1:9" ht="18.75" hidden="1">
      <c r="A35" s="431" t="s">
        <v>425</v>
      </c>
      <c r="B35" s="431"/>
      <c r="C35" s="431"/>
      <c r="D35" s="431"/>
      <c r="E35" s="431"/>
      <c r="F35" s="103"/>
      <c r="G35" s="103"/>
      <c r="H35" s="103"/>
      <c r="I35" s="103"/>
    </row>
    <row r="36" spans="1:9" ht="18.75" hidden="1">
      <c r="A36" s="431" t="s">
        <v>426</v>
      </c>
      <c r="B36" s="431"/>
      <c r="C36" s="431"/>
      <c r="D36" s="431"/>
      <c r="E36" s="431"/>
      <c r="F36" s="103"/>
      <c r="G36" s="103"/>
      <c r="H36" s="103"/>
      <c r="I36" s="103"/>
    </row>
    <row r="37" spans="1:9" ht="18.75" hidden="1">
      <c r="A37" s="104"/>
      <c r="B37" s="105"/>
      <c r="C37" s="105"/>
      <c r="D37" s="105"/>
      <c r="E37" s="106"/>
      <c r="F37" s="105"/>
      <c r="G37" s="105"/>
      <c r="H37" s="105"/>
      <c r="I37" s="105"/>
    </row>
    <row r="38" spans="1:9" ht="102.75" customHeight="1" hidden="1">
      <c r="A38" s="117" t="s">
        <v>403</v>
      </c>
      <c r="B38" s="435" t="s">
        <v>427</v>
      </c>
      <c r="C38" s="435"/>
      <c r="D38" s="117" t="s">
        <v>428</v>
      </c>
      <c r="E38" s="118" t="s">
        <v>429</v>
      </c>
      <c r="F38" s="105"/>
      <c r="G38" s="105"/>
      <c r="H38" s="105"/>
      <c r="I38" s="105"/>
    </row>
    <row r="39" spans="1:9" ht="18.75" hidden="1">
      <c r="A39" s="111">
        <v>1</v>
      </c>
      <c r="B39" s="437">
        <v>2</v>
      </c>
      <c r="C39" s="437"/>
      <c r="D39" s="111">
        <v>3</v>
      </c>
      <c r="E39" s="112">
        <v>4</v>
      </c>
      <c r="F39" s="105"/>
      <c r="G39" s="105"/>
      <c r="H39" s="105"/>
      <c r="I39" s="105"/>
    </row>
    <row r="40" spans="1:9" ht="102.75" customHeight="1" hidden="1">
      <c r="A40" s="117">
        <v>1</v>
      </c>
      <c r="B40" s="432" t="s">
        <v>430</v>
      </c>
      <c r="C40" s="432"/>
      <c r="D40" s="119" t="s">
        <v>417</v>
      </c>
      <c r="E40" s="120">
        <f>E42+E43+E44</f>
        <v>0</v>
      </c>
      <c r="F40" s="105"/>
      <c r="G40" s="105"/>
      <c r="H40" s="105"/>
      <c r="I40" s="105"/>
    </row>
    <row r="41" spans="1:9" ht="18.75" hidden="1">
      <c r="A41" s="435" t="s">
        <v>26</v>
      </c>
      <c r="B41" s="437" t="s">
        <v>431</v>
      </c>
      <c r="C41" s="437"/>
      <c r="D41" s="436">
        <f>E13</f>
        <v>0</v>
      </c>
      <c r="E41" s="120"/>
      <c r="F41" s="105"/>
      <c r="G41" s="105"/>
      <c r="H41" s="105"/>
      <c r="I41" s="105"/>
    </row>
    <row r="42" spans="1:9" ht="102.75" customHeight="1" hidden="1">
      <c r="A42" s="435"/>
      <c r="B42" s="432" t="s">
        <v>432</v>
      </c>
      <c r="C42" s="432"/>
      <c r="D42" s="436"/>
      <c r="E42" s="120">
        <f>D41*22%</f>
        <v>0</v>
      </c>
      <c r="F42" s="105"/>
      <c r="G42" s="105"/>
      <c r="H42" s="105"/>
      <c r="I42" s="105"/>
    </row>
    <row r="43" spans="1:9" ht="18.75" hidden="1">
      <c r="A43" s="117" t="s">
        <v>27</v>
      </c>
      <c r="B43" s="432" t="s">
        <v>433</v>
      </c>
      <c r="C43" s="432"/>
      <c r="D43" s="119"/>
      <c r="E43" s="120"/>
      <c r="F43" s="105"/>
      <c r="G43" s="105"/>
      <c r="H43" s="105"/>
      <c r="I43" s="105"/>
    </row>
    <row r="44" spans="1:9" ht="102.75" customHeight="1" hidden="1">
      <c r="A44" s="117" t="s">
        <v>28</v>
      </c>
      <c r="B44" s="432" t="s">
        <v>434</v>
      </c>
      <c r="C44" s="432"/>
      <c r="D44" s="119"/>
      <c r="E44" s="120"/>
      <c r="F44" s="105"/>
      <c r="G44" s="105"/>
      <c r="H44" s="105"/>
      <c r="I44" s="105"/>
    </row>
    <row r="45" spans="1:9" ht="102.75" customHeight="1" hidden="1">
      <c r="A45" s="117">
        <v>2</v>
      </c>
      <c r="B45" s="432" t="s">
        <v>435</v>
      </c>
      <c r="C45" s="432"/>
      <c r="D45" s="119" t="s">
        <v>417</v>
      </c>
      <c r="E45" s="120">
        <f>E47+E48+E49+E51</f>
        <v>0</v>
      </c>
      <c r="F45" s="105"/>
      <c r="G45" s="105"/>
      <c r="H45" s="105"/>
      <c r="I45" s="105"/>
    </row>
    <row r="46" spans="1:9" ht="18.75" hidden="1">
      <c r="A46" s="435" t="s">
        <v>436</v>
      </c>
      <c r="B46" s="432" t="s">
        <v>431</v>
      </c>
      <c r="C46" s="432"/>
      <c r="D46" s="436">
        <f>D41</f>
        <v>0</v>
      </c>
      <c r="E46" s="120"/>
      <c r="F46" s="105"/>
      <c r="G46" s="105"/>
      <c r="H46" s="105"/>
      <c r="I46" s="105"/>
    </row>
    <row r="47" spans="1:9" ht="102.75" customHeight="1" hidden="1">
      <c r="A47" s="435"/>
      <c r="B47" s="432" t="s">
        <v>437</v>
      </c>
      <c r="C47" s="432"/>
      <c r="D47" s="436"/>
      <c r="E47" s="120">
        <f>D46*2.9%</f>
        <v>0</v>
      </c>
      <c r="F47" s="105"/>
      <c r="G47" s="105"/>
      <c r="H47" s="105"/>
      <c r="I47" s="105"/>
    </row>
    <row r="48" spans="1:9" ht="102.75" customHeight="1" hidden="1">
      <c r="A48" s="117" t="s">
        <v>438</v>
      </c>
      <c r="B48" s="432" t="s">
        <v>439</v>
      </c>
      <c r="C48" s="432"/>
      <c r="D48" s="119"/>
      <c r="E48" s="120"/>
      <c r="F48" s="105"/>
      <c r="G48" s="105"/>
      <c r="H48" s="105"/>
      <c r="I48" s="105"/>
    </row>
    <row r="49" spans="1:9" ht="102.75" customHeight="1" hidden="1">
      <c r="A49" s="117" t="s">
        <v>440</v>
      </c>
      <c r="B49" s="432" t="s">
        <v>441</v>
      </c>
      <c r="C49" s="432"/>
      <c r="D49" s="119"/>
      <c r="E49" s="120">
        <f>D46*0.2%</f>
        <v>0</v>
      </c>
      <c r="F49" s="105"/>
      <c r="G49" s="105"/>
      <c r="H49" s="105"/>
      <c r="I49" s="105"/>
    </row>
    <row r="50" spans="1:9" ht="102.75" customHeight="1" hidden="1">
      <c r="A50" s="117" t="s">
        <v>442</v>
      </c>
      <c r="B50" s="433" t="s">
        <v>443</v>
      </c>
      <c r="C50" s="433"/>
      <c r="D50" s="119"/>
      <c r="E50" s="120"/>
      <c r="F50" s="105"/>
      <c r="G50" s="105"/>
      <c r="H50" s="105"/>
      <c r="I50" s="105"/>
    </row>
    <row r="51" spans="1:9" ht="102.75" customHeight="1" hidden="1">
      <c r="A51" s="117" t="s">
        <v>444</v>
      </c>
      <c r="B51" s="433" t="s">
        <v>443</v>
      </c>
      <c r="C51" s="433"/>
      <c r="D51" s="119"/>
      <c r="E51" s="120"/>
      <c r="F51" s="105"/>
      <c r="G51" s="105"/>
      <c r="H51" s="105"/>
      <c r="I51" s="105"/>
    </row>
    <row r="52" spans="1:9" ht="102.75" customHeight="1" hidden="1">
      <c r="A52" s="117">
        <v>3</v>
      </c>
      <c r="B52" s="432" t="s">
        <v>445</v>
      </c>
      <c r="C52" s="432"/>
      <c r="D52" s="120">
        <f>D46</f>
        <v>0</v>
      </c>
      <c r="E52" s="120">
        <f>D46*5.1%</f>
        <v>0</v>
      </c>
      <c r="F52" s="105"/>
      <c r="G52" s="105"/>
      <c r="H52" s="105"/>
      <c r="I52" s="105"/>
    </row>
    <row r="53" spans="1:9" ht="18.75" hidden="1">
      <c r="A53" s="119"/>
      <c r="B53" s="434" t="s">
        <v>409</v>
      </c>
      <c r="C53" s="434"/>
      <c r="D53" s="119" t="s">
        <v>417</v>
      </c>
      <c r="E53" s="121">
        <v>0</v>
      </c>
      <c r="F53" s="105"/>
      <c r="G53" s="105"/>
      <c r="H53" s="105"/>
      <c r="I53" s="105"/>
    </row>
    <row r="54" spans="1:9" ht="18.75" hidden="1">
      <c r="A54" s="104"/>
      <c r="B54" s="105"/>
      <c r="C54" s="105"/>
      <c r="D54" s="105"/>
      <c r="E54" s="106"/>
      <c r="F54" s="105"/>
      <c r="G54" s="105"/>
      <c r="H54" s="105"/>
      <c r="I54" s="105"/>
    </row>
    <row r="55" spans="1:9" ht="18.75" hidden="1">
      <c r="A55" s="428" t="s">
        <v>446</v>
      </c>
      <c r="B55" s="428"/>
      <c r="C55" s="428"/>
      <c r="D55" s="428"/>
      <c r="E55" s="428"/>
      <c r="F55" s="428"/>
      <c r="G55" s="105"/>
      <c r="H55" s="105"/>
      <c r="I55" s="105"/>
    </row>
    <row r="56" spans="1:9" ht="18.75" hidden="1">
      <c r="A56" s="428" t="s">
        <v>447</v>
      </c>
      <c r="B56" s="428"/>
      <c r="C56" s="428"/>
      <c r="D56" s="428"/>
      <c r="E56" s="428"/>
      <c r="F56" s="428"/>
      <c r="G56" s="105"/>
      <c r="H56" s="105"/>
      <c r="I56" s="105"/>
    </row>
    <row r="57" spans="1:9" ht="18.75" hidden="1">
      <c r="A57" s="104"/>
      <c r="B57" s="105"/>
      <c r="C57" s="105"/>
      <c r="D57" s="105"/>
      <c r="E57" s="106"/>
      <c r="F57" s="105"/>
      <c r="G57" s="105"/>
      <c r="H57" s="105"/>
      <c r="I57" s="105"/>
    </row>
    <row r="58" spans="1:9" ht="18.75" hidden="1">
      <c r="A58" s="428" t="s">
        <v>448</v>
      </c>
      <c r="B58" s="428"/>
      <c r="C58" s="428"/>
      <c r="D58" s="428"/>
      <c r="E58" s="428"/>
      <c r="F58" s="428"/>
      <c r="G58" s="105"/>
      <c r="H58" s="105"/>
      <c r="I58" s="105"/>
    </row>
    <row r="59" spans="1:9" ht="18.75" hidden="1">
      <c r="A59" s="428" t="s">
        <v>449</v>
      </c>
      <c r="B59" s="428"/>
      <c r="C59" s="428"/>
      <c r="D59" s="428"/>
      <c r="E59" s="428"/>
      <c r="F59" s="428"/>
      <c r="G59" s="105"/>
      <c r="H59" s="105"/>
      <c r="I59" s="105"/>
    </row>
    <row r="60" spans="1:9" ht="18.75" hidden="1">
      <c r="A60" s="104"/>
      <c r="B60" s="105"/>
      <c r="C60" s="105"/>
      <c r="D60" s="105"/>
      <c r="E60" s="106"/>
      <c r="F60" s="105"/>
      <c r="G60" s="105"/>
      <c r="H60" s="105"/>
      <c r="I60" s="105"/>
    </row>
    <row r="61" spans="1:9" ht="93.75" hidden="1">
      <c r="A61" s="109"/>
      <c r="B61" s="111" t="s">
        <v>403</v>
      </c>
      <c r="C61" s="111" t="s">
        <v>76</v>
      </c>
      <c r="D61" s="111" t="s">
        <v>450</v>
      </c>
      <c r="E61" s="112" t="s">
        <v>451</v>
      </c>
      <c r="F61" s="111" t="s">
        <v>522</v>
      </c>
      <c r="G61" s="105"/>
      <c r="H61" s="105"/>
      <c r="I61" s="105"/>
    </row>
    <row r="62" spans="1:9" ht="18.75" hidden="1">
      <c r="A62" s="109"/>
      <c r="B62" s="111">
        <v>1</v>
      </c>
      <c r="C62" s="111">
        <v>2</v>
      </c>
      <c r="D62" s="111">
        <v>3</v>
      </c>
      <c r="E62" s="112">
        <v>4</v>
      </c>
      <c r="F62" s="111">
        <v>5</v>
      </c>
      <c r="G62" s="105"/>
      <c r="H62" s="105"/>
      <c r="I62" s="105"/>
    </row>
    <row r="63" spans="1:9" ht="18.75" hidden="1">
      <c r="A63" s="109"/>
      <c r="B63" s="111"/>
      <c r="C63" s="111"/>
      <c r="D63" s="111"/>
      <c r="E63" s="112"/>
      <c r="F63" s="111"/>
      <c r="G63" s="105"/>
      <c r="H63" s="105"/>
      <c r="I63" s="105"/>
    </row>
    <row r="64" spans="1:9" ht="18.75" hidden="1">
      <c r="A64" s="109"/>
      <c r="B64" s="111"/>
      <c r="C64" s="111"/>
      <c r="D64" s="111"/>
      <c r="E64" s="112"/>
      <c r="F64" s="111"/>
      <c r="G64" s="105"/>
      <c r="H64" s="105"/>
      <c r="I64" s="105"/>
    </row>
    <row r="65" spans="1:9" ht="18.75" hidden="1">
      <c r="A65" s="109"/>
      <c r="B65" s="111"/>
      <c r="C65" s="116" t="s">
        <v>409</v>
      </c>
      <c r="D65" s="111" t="s">
        <v>417</v>
      </c>
      <c r="E65" s="112" t="s">
        <v>417</v>
      </c>
      <c r="F65" s="111"/>
      <c r="G65" s="105"/>
      <c r="H65" s="105"/>
      <c r="I65" s="105"/>
    </row>
    <row r="66" spans="1:9" ht="18.75" hidden="1">
      <c r="A66" s="104"/>
      <c r="B66" s="105"/>
      <c r="C66" s="105"/>
      <c r="D66" s="105"/>
      <c r="E66" s="106"/>
      <c r="F66" s="105"/>
      <c r="G66" s="105"/>
      <c r="H66" s="105"/>
      <c r="I66" s="105"/>
    </row>
    <row r="67" spans="1:9" ht="18.75" hidden="1">
      <c r="A67" s="104"/>
      <c r="B67" s="105"/>
      <c r="C67" s="105"/>
      <c r="D67" s="105"/>
      <c r="E67" s="106"/>
      <c r="F67" s="105"/>
      <c r="G67" s="105"/>
      <c r="H67" s="105"/>
      <c r="I67" s="105"/>
    </row>
    <row r="68" spans="1:9" ht="18.75" hidden="1">
      <c r="A68" s="428" t="s">
        <v>460</v>
      </c>
      <c r="B68" s="428"/>
      <c r="C68" s="428"/>
      <c r="D68" s="428"/>
      <c r="E68" s="428"/>
      <c r="F68" s="428"/>
      <c r="G68" s="105"/>
      <c r="H68" s="105"/>
      <c r="I68" s="105"/>
    </row>
    <row r="69" spans="1:9" ht="18.75" hidden="1">
      <c r="A69" s="428" t="s">
        <v>461</v>
      </c>
      <c r="B69" s="428"/>
      <c r="C69" s="428"/>
      <c r="D69" s="428"/>
      <c r="E69" s="428"/>
      <c r="F69" s="428"/>
      <c r="G69" s="105"/>
      <c r="H69" s="105"/>
      <c r="I69" s="105"/>
    </row>
    <row r="70" spans="1:9" ht="18.75" hidden="1">
      <c r="A70" s="104"/>
      <c r="B70" s="105"/>
      <c r="C70" s="105"/>
      <c r="D70" s="105"/>
      <c r="E70" s="106"/>
      <c r="F70" s="105"/>
      <c r="G70" s="105"/>
      <c r="H70" s="105"/>
      <c r="I70" s="105"/>
    </row>
    <row r="71" spans="1:9" ht="18.75" hidden="1">
      <c r="A71" s="428" t="s">
        <v>448</v>
      </c>
      <c r="B71" s="428"/>
      <c r="C71" s="428"/>
      <c r="D71" s="428"/>
      <c r="E71" s="428"/>
      <c r="F71" s="428"/>
      <c r="G71" s="105"/>
      <c r="H71" s="105"/>
      <c r="I71" s="105"/>
    </row>
    <row r="72" spans="1:9" ht="18.75" hidden="1">
      <c r="A72" s="428" t="s">
        <v>449</v>
      </c>
      <c r="B72" s="428"/>
      <c r="C72" s="428"/>
      <c r="D72" s="428"/>
      <c r="E72" s="428"/>
      <c r="F72" s="428"/>
      <c r="G72" s="105"/>
      <c r="H72" s="105"/>
      <c r="I72" s="105"/>
    </row>
    <row r="73" spans="1:9" ht="18.75" hidden="1">
      <c r="A73" s="104"/>
      <c r="B73" s="105"/>
      <c r="C73" s="105"/>
      <c r="D73" s="105"/>
      <c r="E73" s="106"/>
      <c r="F73" s="105"/>
      <c r="G73" s="105"/>
      <c r="H73" s="105"/>
      <c r="I73" s="105"/>
    </row>
    <row r="74" spans="1:9" ht="93.75" hidden="1">
      <c r="A74" s="109"/>
      <c r="B74" s="111" t="s">
        <v>403</v>
      </c>
      <c r="C74" s="111" t="s">
        <v>76</v>
      </c>
      <c r="D74" s="111" t="s">
        <v>450</v>
      </c>
      <c r="E74" s="112" t="s">
        <v>451</v>
      </c>
      <c r="F74" s="111" t="s">
        <v>522</v>
      </c>
      <c r="G74" s="105"/>
      <c r="H74" s="105"/>
      <c r="I74" s="105"/>
    </row>
    <row r="75" spans="1:9" ht="18.75" hidden="1">
      <c r="A75" s="109"/>
      <c r="B75" s="111">
        <v>1</v>
      </c>
      <c r="C75" s="111">
        <v>2</v>
      </c>
      <c r="D75" s="111">
        <v>3</v>
      </c>
      <c r="E75" s="112">
        <v>4</v>
      </c>
      <c r="F75" s="111">
        <v>5</v>
      </c>
      <c r="G75" s="105"/>
      <c r="H75" s="105"/>
      <c r="I75" s="105"/>
    </row>
    <row r="76" spans="1:9" ht="18.75" hidden="1">
      <c r="A76" s="109"/>
      <c r="B76" s="111"/>
      <c r="C76" s="111"/>
      <c r="D76" s="111"/>
      <c r="E76" s="112"/>
      <c r="F76" s="111"/>
      <c r="G76" s="105"/>
      <c r="H76" s="105"/>
      <c r="I76" s="105"/>
    </row>
    <row r="77" spans="1:9" ht="18.75" hidden="1">
      <c r="A77" s="109"/>
      <c r="B77" s="111"/>
      <c r="C77" s="111"/>
      <c r="D77" s="111"/>
      <c r="E77" s="112"/>
      <c r="F77" s="111"/>
      <c r="G77" s="105"/>
      <c r="H77" s="105"/>
      <c r="I77" s="105"/>
    </row>
    <row r="78" spans="1:9" ht="18.75" hidden="1">
      <c r="A78" s="109"/>
      <c r="B78" s="111"/>
      <c r="C78" s="116" t="s">
        <v>409</v>
      </c>
      <c r="D78" s="111" t="s">
        <v>417</v>
      </c>
      <c r="E78" s="112" t="s">
        <v>417</v>
      </c>
      <c r="F78" s="111"/>
      <c r="G78" s="105"/>
      <c r="H78" s="105"/>
      <c r="I78" s="105"/>
    </row>
    <row r="79" spans="1:9" ht="18.75" hidden="1">
      <c r="A79" s="104"/>
      <c r="B79" s="105"/>
      <c r="C79" s="105"/>
      <c r="D79" s="105"/>
      <c r="E79" s="106"/>
      <c r="F79" s="105"/>
      <c r="G79" s="105"/>
      <c r="H79" s="105"/>
      <c r="I79" s="105"/>
    </row>
    <row r="80" spans="1:9" ht="18.75" hidden="1">
      <c r="A80" s="428" t="s">
        <v>462</v>
      </c>
      <c r="B80" s="428"/>
      <c r="C80" s="428"/>
      <c r="D80" s="428"/>
      <c r="E80" s="428"/>
      <c r="F80" s="428"/>
      <c r="G80" s="105"/>
      <c r="H80" s="105"/>
      <c r="I80" s="105"/>
    </row>
    <row r="81" spans="1:9" ht="18.75" hidden="1">
      <c r="A81" s="428" t="s">
        <v>463</v>
      </c>
      <c r="B81" s="428"/>
      <c r="C81" s="428"/>
      <c r="D81" s="428"/>
      <c r="E81" s="428"/>
      <c r="F81" s="428"/>
      <c r="G81" s="105"/>
      <c r="H81" s="105"/>
      <c r="I81" s="105"/>
    </row>
    <row r="82" spans="1:9" ht="18.75" hidden="1">
      <c r="A82" s="104"/>
      <c r="B82" s="105"/>
      <c r="C82" s="105"/>
      <c r="D82" s="105"/>
      <c r="E82" s="106"/>
      <c r="F82" s="105"/>
      <c r="G82" s="105"/>
      <c r="H82" s="105"/>
      <c r="I82" s="105"/>
    </row>
    <row r="83" spans="1:9" ht="18.75" hidden="1">
      <c r="A83" s="428" t="s">
        <v>448</v>
      </c>
      <c r="B83" s="428"/>
      <c r="C83" s="428"/>
      <c r="D83" s="428"/>
      <c r="E83" s="428"/>
      <c r="F83" s="428"/>
      <c r="G83" s="105"/>
      <c r="H83" s="105"/>
      <c r="I83" s="105"/>
    </row>
    <row r="84" spans="1:9" ht="18.75" hidden="1">
      <c r="A84" s="428" t="s">
        <v>449</v>
      </c>
      <c r="B84" s="428"/>
      <c r="C84" s="428"/>
      <c r="D84" s="428"/>
      <c r="E84" s="428"/>
      <c r="F84" s="428"/>
      <c r="G84" s="105"/>
      <c r="H84" s="105"/>
      <c r="I84" s="105"/>
    </row>
    <row r="85" spans="1:9" ht="18.75" hidden="1">
      <c r="A85" s="104"/>
      <c r="B85" s="105"/>
      <c r="C85" s="105"/>
      <c r="D85" s="105"/>
      <c r="E85" s="106"/>
      <c r="F85" s="105"/>
      <c r="G85" s="105"/>
      <c r="H85" s="105"/>
      <c r="I85" s="105"/>
    </row>
    <row r="86" spans="1:9" ht="93.75" hidden="1">
      <c r="A86" s="109"/>
      <c r="B86" s="111" t="s">
        <v>403</v>
      </c>
      <c r="C86" s="111" t="s">
        <v>76</v>
      </c>
      <c r="D86" s="111" t="s">
        <v>450</v>
      </c>
      <c r="E86" s="112" t="s">
        <v>451</v>
      </c>
      <c r="F86" s="111" t="s">
        <v>522</v>
      </c>
      <c r="G86" s="105"/>
      <c r="H86" s="105"/>
      <c r="I86" s="105"/>
    </row>
    <row r="87" spans="1:9" ht="18.75" hidden="1">
      <c r="A87" s="109"/>
      <c r="B87" s="111">
        <v>1</v>
      </c>
      <c r="C87" s="111">
        <v>2</v>
      </c>
      <c r="D87" s="111">
        <v>3</v>
      </c>
      <c r="E87" s="112">
        <v>4</v>
      </c>
      <c r="F87" s="111">
        <v>5</v>
      </c>
      <c r="G87" s="105"/>
      <c r="H87" s="105"/>
      <c r="I87" s="105"/>
    </row>
    <row r="88" spans="1:9" ht="18.75" hidden="1">
      <c r="A88" s="109"/>
      <c r="B88" s="111"/>
      <c r="C88" s="111"/>
      <c r="D88" s="111"/>
      <c r="E88" s="112"/>
      <c r="F88" s="111"/>
      <c r="G88" s="105"/>
      <c r="H88" s="105"/>
      <c r="I88" s="105"/>
    </row>
    <row r="89" spans="1:9" ht="18.75" hidden="1">
      <c r="A89" s="109"/>
      <c r="B89" s="111"/>
      <c r="C89" s="111"/>
      <c r="D89" s="111"/>
      <c r="E89" s="112"/>
      <c r="F89" s="111"/>
      <c r="G89" s="105"/>
      <c r="H89" s="105"/>
      <c r="I89" s="105"/>
    </row>
    <row r="90" spans="1:9" ht="18.75" hidden="1">
      <c r="A90" s="109"/>
      <c r="B90" s="111"/>
      <c r="C90" s="116" t="s">
        <v>409</v>
      </c>
      <c r="D90" s="111" t="s">
        <v>417</v>
      </c>
      <c r="E90" s="112" t="s">
        <v>417</v>
      </c>
      <c r="F90" s="111"/>
      <c r="G90" s="105"/>
      <c r="H90" s="105"/>
      <c r="I90" s="105"/>
    </row>
    <row r="91" spans="1:9" ht="18.75" hidden="1">
      <c r="A91" s="104"/>
      <c r="B91" s="105"/>
      <c r="C91" s="105"/>
      <c r="D91" s="105"/>
      <c r="E91" s="106"/>
      <c r="F91" s="105"/>
      <c r="G91" s="105"/>
      <c r="H91" s="105"/>
      <c r="I91" s="105"/>
    </row>
    <row r="92" spans="1:9" ht="30" customHeight="1">
      <c r="A92" s="429" t="s">
        <v>523</v>
      </c>
      <c r="B92" s="429"/>
      <c r="C92" s="429"/>
      <c r="D92" s="429"/>
      <c r="E92" s="429"/>
      <c r="F92" s="429"/>
      <c r="G92" s="429"/>
      <c r="H92" s="429"/>
      <c r="I92" s="429"/>
    </row>
    <row r="93" spans="1:9" ht="18.75">
      <c r="A93" s="104"/>
      <c r="B93" s="105"/>
      <c r="C93" s="105"/>
      <c r="D93" s="105"/>
      <c r="E93" s="106"/>
      <c r="F93" s="105"/>
      <c r="G93" s="105"/>
      <c r="H93" s="105"/>
      <c r="I93" s="105"/>
    </row>
    <row r="94" spans="1:9" s="86" customFormat="1" ht="18.75" hidden="1">
      <c r="A94" s="430" t="s">
        <v>465</v>
      </c>
      <c r="B94" s="430"/>
      <c r="C94" s="430"/>
      <c r="D94" s="430"/>
      <c r="E94" s="430"/>
      <c r="F94" s="430"/>
      <c r="G94" s="122"/>
      <c r="H94" s="122"/>
      <c r="I94" s="122"/>
    </row>
    <row r="95" spans="1:9" ht="18.75">
      <c r="A95" s="104"/>
      <c r="B95" s="105"/>
      <c r="C95" s="105"/>
      <c r="D95" s="105"/>
      <c r="E95" s="106"/>
      <c r="F95" s="105"/>
      <c r="G95" s="106"/>
      <c r="H95" s="105"/>
      <c r="I95" s="105"/>
    </row>
    <row r="96" spans="1:9" ht="18.75">
      <c r="A96" s="431" t="s">
        <v>496</v>
      </c>
      <c r="B96" s="431"/>
      <c r="C96" s="431"/>
      <c r="D96" s="431"/>
      <c r="E96" s="431"/>
      <c r="F96" s="105"/>
      <c r="G96" s="105"/>
      <c r="H96" s="105"/>
      <c r="I96" s="105"/>
    </row>
    <row r="97" spans="1:9" ht="3" customHeight="1">
      <c r="A97" s="104"/>
      <c r="B97" s="105"/>
      <c r="C97" s="105"/>
      <c r="D97" s="105"/>
      <c r="E97" s="106"/>
      <c r="F97" s="105"/>
      <c r="G97" s="105"/>
      <c r="H97" s="105"/>
      <c r="I97" s="105"/>
    </row>
    <row r="98" spans="1:10" ht="37.5">
      <c r="A98" s="111" t="s">
        <v>403</v>
      </c>
      <c r="B98" s="111" t="s">
        <v>412</v>
      </c>
      <c r="C98" s="111" t="s">
        <v>497</v>
      </c>
      <c r="D98" s="111" t="s">
        <v>489</v>
      </c>
      <c r="E98" s="112" t="s">
        <v>498</v>
      </c>
      <c r="F98" s="105"/>
      <c r="G98" s="105"/>
      <c r="H98" s="105"/>
      <c r="I98" s="105"/>
      <c r="J98" s="48"/>
    </row>
    <row r="99" spans="1:10" ht="18.75">
      <c r="A99" s="111">
        <v>1</v>
      </c>
      <c r="B99" s="111">
        <v>2</v>
      </c>
      <c r="C99" s="111">
        <v>3</v>
      </c>
      <c r="D99" s="111">
        <v>4</v>
      </c>
      <c r="E99" s="123">
        <v>5</v>
      </c>
      <c r="F99" s="105"/>
      <c r="G99" s="105"/>
      <c r="H99" s="105"/>
      <c r="I99" s="105"/>
      <c r="J99" s="48"/>
    </row>
    <row r="100" spans="1:10" ht="57" customHeight="1">
      <c r="A100" s="111">
        <v>1</v>
      </c>
      <c r="B100" s="124" t="s">
        <v>545</v>
      </c>
      <c r="C100" s="111">
        <v>1</v>
      </c>
      <c r="D100" s="111">
        <v>1</v>
      </c>
      <c r="E100" s="112">
        <v>55142</v>
      </c>
      <c r="F100" s="105"/>
      <c r="G100" s="105"/>
      <c r="H100" s="105"/>
      <c r="I100" s="105"/>
      <c r="J100" s="48"/>
    </row>
    <row r="101" spans="1:10" ht="30" customHeight="1">
      <c r="A101" s="133">
        <v>2</v>
      </c>
      <c r="B101" s="124" t="s">
        <v>553</v>
      </c>
      <c r="C101" s="133">
        <v>1</v>
      </c>
      <c r="D101" s="133">
        <v>1</v>
      </c>
      <c r="E101" s="134">
        <v>148800</v>
      </c>
      <c r="F101" s="105"/>
      <c r="G101" s="105"/>
      <c r="H101" s="105"/>
      <c r="I101" s="105"/>
      <c r="J101" s="48"/>
    </row>
    <row r="102" spans="1:10" ht="57" customHeight="1">
      <c r="A102" s="131">
        <v>3</v>
      </c>
      <c r="B102" s="124" t="s">
        <v>554</v>
      </c>
      <c r="C102" s="152">
        <v>1</v>
      </c>
      <c r="D102" s="152">
        <v>1</v>
      </c>
      <c r="E102" s="132">
        <v>224000</v>
      </c>
      <c r="F102" s="105"/>
      <c r="G102" s="105"/>
      <c r="H102" s="105"/>
      <c r="I102" s="105"/>
      <c r="J102" s="48"/>
    </row>
    <row r="103" spans="1:10" ht="60.75" customHeight="1">
      <c r="A103" s="111">
        <v>4</v>
      </c>
      <c r="B103" s="124" t="s">
        <v>555</v>
      </c>
      <c r="C103" s="152">
        <v>1</v>
      </c>
      <c r="D103" s="152">
        <v>1</v>
      </c>
      <c r="E103" s="112">
        <v>155000</v>
      </c>
      <c r="F103" s="105"/>
      <c r="G103" s="105"/>
      <c r="H103" s="105"/>
      <c r="I103" s="105"/>
      <c r="J103" s="48"/>
    </row>
    <row r="104" spans="1:10" ht="99" customHeight="1">
      <c r="A104" s="117">
        <v>5</v>
      </c>
      <c r="B104" s="124" t="s">
        <v>556</v>
      </c>
      <c r="C104" s="117">
        <v>1</v>
      </c>
      <c r="D104" s="117">
        <v>1</v>
      </c>
      <c r="E104" s="118">
        <v>472950</v>
      </c>
      <c r="F104" s="105"/>
      <c r="G104" s="105"/>
      <c r="H104" s="105"/>
      <c r="I104" s="105"/>
      <c r="J104" s="48"/>
    </row>
    <row r="105" spans="1:10" ht="87" customHeight="1">
      <c r="A105" s="138">
        <v>6</v>
      </c>
      <c r="B105" s="124" t="s">
        <v>557</v>
      </c>
      <c r="C105" s="138">
        <v>1</v>
      </c>
      <c r="D105" s="138">
        <v>1</v>
      </c>
      <c r="E105" s="118">
        <v>88150</v>
      </c>
      <c r="F105" s="105"/>
      <c r="G105" s="105"/>
      <c r="H105" s="105"/>
      <c r="I105" s="105"/>
      <c r="J105" s="48"/>
    </row>
    <row r="106" spans="1:10" ht="45" customHeight="1">
      <c r="A106" s="135">
        <v>7</v>
      </c>
      <c r="B106" s="124" t="s">
        <v>562</v>
      </c>
      <c r="C106" s="135">
        <v>1</v>
      </c>
      <c r="D106" s="135">
        <v>1</v>
      </c>
      <c r="E106" s="118">
        <v>310000</v>
      </c>
      <c r="F106" s="105"/>
      <c r="G106" s="105"/>
      <c r="H106" s="105"/>
      <c r="I106" s="105"/>
      <c r="J106" s="48"/>
    </row>
    <row r="107" spans="1:10" ht="60" customHeight="1">
      <c r="A107" s="155">
        <v>8</v>
      </c>
      <c r="B107" s="124" t="s">
        <v>563</v>
      </c>
      <c r="C107" s="155">
        <v>1</v>
      </c>
      <c r="D107" s="155">
        <v>1</v>
      </c>
      <c r="E107" s="118">
        <f>1126400-244032</f>
        <v>882368</v>
      </c>
      <c r="F107" s="105"/>
      <c r="G107" s="105"/>
      <c r="H107" s="105"/>
      <c r="I107" s="105"/>
      <c r="J107" s="48"/>
    </row>
    <row r="108" spans="1:10" ht="33" customHeight="1">
      <c r="A108" s="111"/>
      <c r="B108" s="116" t="s">
        <v>409</v>
      </c>
      <c r="C108" s="111" t="s">
        <v>417</v>
      </c>
      <c r="D108" s="111"/>
      <c r="E108" s="125">
        <f>SUM(E100:E107)</f>
        <v>2336410</v>
      </c>
      <c r="F108" s="105"/>
      <c r="G108" s="105"/>
      <c r="H108" s="105"/>
      <c r="I108" s="105"/>
      <c r="J108" s="48"/>
    </row>
    <row r="109" spans="1:9" ht="29.25" customHeight="1">
      <c r="A109" s="47"/>
      <c r="B109" s="48"/>
      <c r="C109" s="48"/>
      <c r="D109" s="48"/>
      <c r="E109" s="49"/>
      <c r="F109" s="48"/>
      <c r="G109" s="48"/>
      <c r="H109" s="48"/>
      <c r="I109" s="48"/>
    </row>
    <row r="110" spans="1:9" ht="15.75" hidden="1">
      <c r="A110" s="412" t="s">
        <v>503</v>
      </c>
      <c r="B110" s="412"/>
      <c r="C110" s="412"/>
      <c r="D110" s="412"/>
      <c r="E110" s="412"/>
      <c r="F110" s="42"/>
      <c r="G110" s="48"/>
      <c r="H110" s="48"/>
      <c r="I110" s="48"/>
    </row>
    <row r="111" spans="1:9" ht="15.75" hidden="1">
      <c r="A111" s="412" t="s">
        <v>504</v>
      </c>
      <c r="B111" s="412"/>
      <c r="C111" s="412"/>
      <c r="D111" s="412"/>
      <c r="E111" s="412"/>
      <c r="F111" s="42"/>
      <c r="G111" s="48"/>
      <c r="H111" s="48"/>
      <c r="I111" s="48"/>
    </row>
    <row r="112" spans="1:9" ht="15.75" hidden="1">
      <c r="A112" s="47"/>
      <c r="B112" s="48"/>
      <c r="C112" s="48"/>
      <c r="D112" s="48"/>
      <c r="E112" s="49"/>
      <c r="F112" s="48"/>
      <c r="G112" s="48"/>
      <c r="H112" s="48"/>
      <c r="I112" s="48"/>
    </row>
    <row r="113" spans="1:9" ht="31.5" hidden="1">
      <c r="A113" s="94" t="s">
        <v>403</v>
      </c>
      <c r="B113" s="94" t="s">
        <v>412</v>
      </c>
      <c r="C113" s="94" t="s">
        <v>508</v>
      </c>
      <c r="D113" s="94" t="s">
        <v>505</v>
      </c>
      <c r="E113" s="96" t="s">
        <v>506</v>
      </c>
      <c r="F113" s="48"/>
      <c r="G113" s="48"/>
      <c r="H113" s="48"/>
      <c r="I113" s="48"/>
    </row>
    <row r="114" spans="1:9" ht="15.75" hidden="1">
      <c r="A114" s="94"/>
      <c r="B114" s="94">
        <v>1</v>
      </c>
      <c r="C114" s="94">
        <v>2</v>
      </c>
      <c r="D114" s="94">
        <v>3</v>
      </c>
      <c r="E114" s="96">
        <v>4</v>
      </c>
      <c r="F114" s="48"/>
      <c r="G114" s="48"/>
      <c r="H114" s="48"/>
      <c r="I114" s="48"/>
    </row>
    <row r="115" spans="1:9" s="90" customFormat="1" ht="102.75" customHeight="1" hidden="1">
      <c r="A115" s="87"/>
      <c r="B115" s="87" t="s">
        <v>509</v>
      </c>
      <c r="C115" s="87">
        <v>388</v>
      </c>
      <c r="D115" s="88">
        <f>E115/C115</f>
        <v>0</v>
      </c>
      <c r="E115" s="88">
        <v>0</v>
      </c>
      <c r="F115" s="89"/>
      <c r="G115" s="89"/>
      <c r="H115" s="89"/>
      <c r="I115" s="89"/>
    </row>
    <row r="116" spans="1:9" ht="15.75" hidden="1">
      <c r="A116" s="94"/>
      <c r="B116" s="95" t="s">
        <v>409</v>
      </c>
      <c r="C116" s="94"/>
      <c r="D116" s="94" t="s">
        <v>417</v>
      </c>
      <c r="E116" s="75">
        <v>0</v>
      </c>
      <c r="F116" s="48"/>
      <c r="G116" s="48"/>
      <c r="H116" s="48"/>
      <c r="I116" s="48"/>
    </row>
    <row r="117" spans="1:6" ht="15">
      <c r="A117" s="83"/>
      <c r="F117" s="51">
        <f>E104</f>
        <v>472950</v>
      </c>
    </row>
    <row r="118" spans="1:6" ht="15">
      <c r="A118" s="83"/>
      <c r="F118" s="51">
        <f>E100+E101+E102+E103+E106</f>
        <v>892942</v>
      </c>
    </row>
    <row r="119" spans="1:5" ht="15">
      <c r="A119" s="84"/>
      <c r="E119" s="51">
        <f>E13+E53+E116+E108</f>
        <v>2336410</v>
      </c>
    </row>
    <row r="120" ht="15">
      <c r="E120" s="51">
        <f>E100</f>
        <v>55142</v>
      </c>
    </row>
    <row r="121" ht="15">
      <c r="E121" s="51">
        <f>E103</f>
        <v>155000</v>
      </c>
    </row>
    <row r="122" ht="15">
      <c r="E122" s="51">
        <f>E116</f>
        <v>0</v>
      </c>
    </row>
    <row r="123" ht="27.75" customHeight="1">
      <c r="E123" s="51">
        <f>SUM(E120:E122)</f>
        <v>210142</v>
      </c>
    </row>
    <row r="127" ht="15">
      <c r="E127" s="51">
        <f>E123+'[1]обоснование внебюджет'!E136</f>
        <v>792745.97</v>
      </c>
    </row>
    <row r="128" spans="5:6" ht="15">
      <c r="E128" s="51">
        <v>3085638.28790508</v>
      </c>
      <c r="F128" s="51">
        <v>3209063.81810334</v>
      </c>
    </row>
    <row r="129" spans="5:6" ht="15">
      <c r="E129" s="51">
        <f>E127+E128</f>
        <v>3878384.25790508</v>
      </c>
      <c r="F129" s="51">
        <f>E127+F128</f>
        <v>4001809.78810334</v>
      </c>
    </row>
    <row r="131" ht="15">
      <c r="E131" s="51">
        <f>E100+E103+E104</f>
        <v>683092</v>
      </c>
    </row>
    <row r="132" ht="15">
      <c r="E132" s="51" t="e">
        <f>#REF!</f>
        <v>#REF!</v>
      </c>
    </row>
    <row r="1256" ht="12.75"/>
  </sheetData>
  <sheetProtection/>
  <mergeCells count="56">
    <mergeCell ref="A1:E1"/>
    <mergeCell ref="A2:E2"/>
    <mergeCell ref="A3:E3"/>
    <mergeCell ref="A4:E4"/>
    <mergeCell ref="A6:E6"/>
    <mergeCell ref="A8:A10"/>
    <mergeCell ref="B8:B10"/>
    <mergeCell ref="C8:C10"/>
    <mergeCell ref="D8:D10"/>
    <mergeCell ref="E8:E10"/>
    <mergeCell ref="A13:B13"/>
    <mergeCell ref="A15:I15"/>
    <mergeCell ref="A16:I16"/>
    <mergeCell ref="A24:I24"/>
    <mergeCell ref="A25:H25"/>
    <mergeCell ref="A33:E33"/>
    <mergeCell ref="A34:E34"/>
    <mergeCell ref="A35:E35"/>
    <mergeCell ref="A36:E36"/>
    <mergeCell ref="B38:C38"/>
    <mergeCell ref="B39:C39"/>
    <mergeCell ref="B40:C40"/>
    <mergeCell ref="A41:A42"/>
    <mergeCell ref="B41:C41"/>
    <mergeCell ref="D41:D42"/>
    <mergeCell ref="B42:C42"/>
    <mergeCell ref="B43:C43"/>
    <mergeCell ref="B44:C44"/>
    <mergeCell ref="B45:C45"/>
    <mergeCell ref="A46:A47"/>
    <mergeCell ref="B46:C46"/>
    <mergeCell ref="D46:D47"/>
    <mergeCell ref="B47:C47"/>
    <mergeCell ref="B48:C48"/>
    <mergeCell ref="B49:C49"/>
    <mergeCell ref="B50:C50"/>
    <mergeCell ref="B51:C51"/>
    <mergeCell ref="B52:C52"/>
    <mergeCell ref="B53:C53"/>
    <mergeCell ref="A84:F84"/>
    <mergeCell ref="A55:F55"/>
    <mergeCell ref="A56:F56"/>
    <mergeCell ref="A58:F58"/>
    <mergeCell ref="A59:F59"/>
    <mergeCell ref="A68:F68"/>
    <mergeCell ref="A69:F69"/>
    <mergeCell ref="A92:I92"/>
    <mergeCell ref="A94:F94"/>
    <mergeCell ref="A96:E96"/>
    <mergeCell ref="A110:E110"/>
    <mergeCell ref="A111:E111"/>
    <mergeCell ref="A71:F71"/>
    <mergeCell ref="A72:F72"/>
    <mergeCell ref="A80:F80"/>
    <mergeCell ref="A81:F81"/>
    <mergeCell ref="A83:F83"/>
  </mergeCells>
  <hyperlinks>
    <hyperlink ref="B50" location="P1256" display="P1256"/>
    <hyperlink ref="B51" location="P1256" display="P1256"/>
  </hyperlinks>
  <printOptions/>
  <pageMargins left="0.7086614173228347" right="0.7086614173228347" top="0.7480314960629921" bottom="0.7480314960629921" header="0.31496062992125984" footer="0.31496062992125984"/>
  <pageSetup fitToHeight="1" fitToWidth="1" horizontalDpi="180" verticalDpi="180" orientation="portrait" paperSize="9" scale="83" r:id="rId1"/>
</worksheet>
</file>

<file path=xl/worksheets/sheet7.xml><?xml version="1.0" encoding="utf-8"?>
<worksheet xmlns="http://schemas.openxmlformats.org/spreadsheetml/2006/main" xmlns:r="http://schemas.openxmlformats.org/officeDocument/2006/relationships">
  <dimension ref="A1:P1256"/>
  <sheetViews>
    <sheetView view="pageBreakPreview" zoomScale="90" zoomScaleSheetLayoutView="90" zoomScalePageLayoutView="0" workbookViewId="0" topLeftCell="A132">
      <selection activeCell="G158" sqref="G158"/>
    </sheetView>
  </sheetViews>
  <sheetFormatPr defaultColWidth="9.00390625" defaultRowHeight="12.75"/>
  <cols>
    <col min="1" max="1" width="9.25390625" style="43" bestFit="1" customWidth="1"/>
    <col min="2" max="2" width="24.125" style="43" customWidth="1"/>
    <col min="3" max="3" width="23.00390625" style="43" customWidth="1"/>
    <col min="4" max="4" width="18.375" style="43" customWidth="1"/>
    <col min="5" max="5" width="18.125" style="51" customWidth="1"/>
    <col min="6" max="6" width="15.375" style="43" customWidth="1"/>
    <col min="7" max="7" width="16.75390625" style="43" customWidth="1"/>
    <col min="8" max="8" width="19.375" style="43" customWidth="1"/>
    <col min="9" max="9" width="15.25390625" style="43" customWidth="1"/>
    <col min="10" max="10" width="14.00390625" style="43" customWidth="1"/>
    <col min="11" max="12" width="13.75390625" style="43" bestFit="1" customWidth="1"/>
    <col min="13" max="13" width="9.25390625" style="43" bestFit="1" customWidth="1"/>
    <col min="14" max="14" width="11.375" style="43" bestFit="1" customWidth="1"/>
    <col min="15" max="16384" width="9.125" style="43" customWidth="1"/>
  </cols>
  <sheetData>
    <row r="1" spans="1:9" ht="15.75">
      <c r="A1" s="412" t="s">
        <v>399</v>
      </c>
      <c r="B1" s="412"/>
      <c r="C1" s="412"/>
      <c r="D1" s="412"/>
      <c r="E1" s="412"/>
      <c r="F1" s="44"/>
      <c r="G1" s="44"/>
      <c r="H1" s="44"/>
      <c r="I1" s="44"/>
    </row>
    <row r="2" spans="1:9" ht="15.75">
      <c r="A2" s="47"/>
      <c r="B2" s="48"/>
      <c r="C2" s="48"/>
      <c r="D2" s="48"/>
      <c r="E2" s="49"/>
      <c r="F2" s="48"/>
      <c r="G2" s="48"/>
      <c r="H2" s="48"/>
      <c r="I2" s="48"/>
    </row>
    <row r="3" spans="1:9" ht="15.75">
      <c r="A3" s="426" t="s">
        <v>539</v>
      </c>
      <c r="B3" s="426"/>
      <c r="C3" s="426"/>
      <c r="D3" s="426"/>
      <c r="E3" s="426"/>
      <c r="F3" s="42"/>
      <c r="G3" s="42"/>
      <c r="H3" s="42"/>
      <c r="I3" s="42"/>
    </row>
    <row r="4" spans="1:9" ht="15.75">
      <c r="A4" s="47"/>
      <c r="B4" s="48"/>
      <c r="C4" s="48"/>
      <c r="D4" s="48"/>
      <c r="E4" s="49"/>
      <c r="F4" s="48"/>
      <c r="G4" s="48"/>
      <c r="H4" s="48"/>
      <c r="I4" s="48"/>
    </row>
    <row r="5" spans="1:9" ht="15.75">
      <c r="A5" s="412" t="s">
        <v>402</v>
      </c>
      <c r="B5" s="412"/>
      <c r="C5" s="412"/>
      <c r="D5" s="412"/>
      <c r="E5" s="412"/>
      <c r="F5" s="44"/>
      <c r="G5" s="44"/>
      <c r="H5" s="44"/>
      <c r="I5" s="44"/>
    </row>
    <row r="6" ht="15">
      <c r="A6" s="50"/>
    </row>
    <row r="7" spans="1:5" ht="30" customHeight="1">
      <c r="A7" s="420" t="s">
        <v>403</v>
      </c>
      <c r="B7" s="420" t="s">
        <v>404</v>
      </c>
      <c r="C7" s="421" t="s">
        <v>405</v>
      </c>
      <c r="D7" s="421" t="s">
        <v>406</v>
      </c>
      <c r="E7" s="424" t="s">
        <v>407</v>
      </c>
    </row>
    <row r="8" spans="1:5" ht="15.75" customHeight="1">
      <c r="A8" s="420"/>
      <c r="B8" s="420"/>
      <c r="C8" s="422"/>
      <c r="D8" s="422"/>
      <c r="E8" s="424"/>
    </row>
    <row r="9" spans="1:5" ht="54" customHeight="1">
      <c r="A9" s="420"/>
      <c r="B9" s="420"/>
      <c r="C9" s="423"/>
      <c r="D9" s="423"/>
      <c r="E9" s="424"/>
    </row>
    <row r="10" spans="1:5" ht="15.75">
      <c r="A10" s="147">
        <v>1</v>
      </c>
      <c r="B10" s="147">
        <v>2</v>
      </c>
      <c r="C10" s="147">
        <v>3</v>
      </c>
      <c r="D10" s="147">
        <v>4</v>
      </c>
      <c r="E10" s="149">
        <v>5</v>
      </c>
    </row>
    <row r="11" spans="1:5" ht="15.75">
      <c r="A11" s="147">
        <v>1</v>
      </c>
      <c r="B11" s="54" t="s">
        <v>408</v>
      </c>
      <c r="C11" s="149">
        <f>E11/1.6/12</f>
        <v>7722.871875000001</v>
      </c>
      <c r="D11" s="149">
        <f>E11/12-C11</f>
        <v>4633.723125</v>
      </c>
      <c r="E11" s="149">
        <v>148279.14</v>
      </c>
    </row>
    <row r="12" spans="1:8" ht="15.75">
      <c r="A12" s="425" t="s">
        <v>409</v>
      </c>
      <c r="B12" s="425"/>
      <c r="C12" s="56"/>
      <c r="D12" s="56"/>
      <c r="E12" s="57">
        <f>E11</f>
        <v>148279.14</v>
      </c>
      <c r="H12" s="51">
        <f>E12+E52+E117+E134</f>
        <v>194059.24000000002</v>
      </c>
    </row>
    <row r="13" spans="1:10" ht="15">
      <c r="A13" s="50"/>
      <c r="J13" s="51"/>
    </row>
    <row r="14" spans="1:9" ht="15.75" hidden="1">
      <c r="A14" s="411" t="s">
        <v>410</v>
      </c>
      <c r="B14" s="411"/>
      <c r="C14" s="411"/>
      <c r="D14" s="411"/>
      <c r="E14" s="411"/>
      <c r="F14" s="411"/>
      <c r="G14" s="411"/>
      <c r="H14" s="411"/>
      <c r="I14" s="411"/>
    </row>
    <row r="15" spans="1:9" ht="15.75" hidden="1">
      <c r="A15" s="411" t="s">
        <v>411</v>
      </c>
      <c r="B15" s="411"/>
      <c r="C15" s="411"/>
      <c r="D15" s="411"/>
      <c r="E15" s="411"/>
      <c r="F15" s="411"/>
      <c r="G15" s="411"/>
      <c r="H15" s="411"/>
      <c r="I15" s="411"/>
    </row>
    <row r="16" spans="1:9" ht="15.75" hidden="1">
      <c r="A16" s="47"/>
      <c r="B16" s="48"/>
      <c r="C16" s="48"/>
      <c r="D16" s="48"/>
      <c r="E16" s="49"/>
      <c r="F16" s="48"/>
      <c r="G16" s="48"/>
      <c r="H16" s="48"/>
      <c r="I16" s="48"/>
    </row>
    <row r="17" spans="1:9" ht="63" hidden="1">
      <c r="A17" s="147" t="s">
        <v>403</v>
      </c>
      <c r="B17" s="147" t="s">
        <v>412</v>
      </c>
      <c r="C17" s="147" t="s">
        <v>413</v>
      </c>
      <c r="D17" s="147" t="s">
        <v>414</v>
      </c>
      <c r="E17" s="149" t="s">
        <v>415</v>
      </c>
      <c r="F17" s="147" t="s">
        <v>416</v>
      </c>
      <c r="H17" s="48"/>
      <c r="I17" s="48"/>
    </row>
    <row r="18" spans="1:9" ht="15.75" hidden="1">
      <c r="A18" s="147">
        <v>1</v>
      </c>
      <c r="B18" s="147">
        <v>2</v>
      </c>
      <c r="C18" s="147">
        <v>3</v>
      </c>
      <c r="D18" s="147">
        <v>4</v>
      </c>
      <c r="E18" s="149">
        <v>5</v>
      </c>
      <c r="F18" s="147">
        <v>6</v>
      </c>
      <c r="H18" s="48"/>
      <c r="I18" s="48"/>
    </row>
    <row r="19" spans="1:9" ht="15.75" hidden="1">
      <c r="A19" s="147"/>
      <c r="B19" s="147"/>
      <c r="C19" s="147"/>
      <c r="D19" s="147"/>
      <c r="E19" s="149"/>
      <c r="F19" s="147"/>
      <c r="H19" s="48"/>
      <c r="I19" s="48"/>
    </row>
    <row r="20" spans="1:9" ht="15.75" hidden="1">
      <c r="A20" s="147"/>
      <c r="B20" s="147"/>
      <c r="C20" s="147"/>
      <c r="D20" s="147"/>
      <c r="E20" s="149"/>
      <c r="F20" s="147"/>
      <c r="H20" s="48"/>
      <c r="I20" s="48"/>
    </row>
    <row r="21" spans="1:9" ht="15.75" hidden="1">
      <c r="A21" s="147"/>
      <c r="B21" s="150" t="s">
        <v>409</v>
      </c>
      <c r="C21" s="147" t="s">
        <v>417</v>
      </c>
      <c r="D21" s="147" t="s">
        <v>417</v>
      </c>
      <c r="E21" s="149" t="s">
        <v>417</v>
      </c>
      <c r="F21" s="147"/>
      <c r="H21" s="48"/>
      <c r="I21" s="48"/>
    </row>
    <row r="22" spans="1:9" ht="15.75" hidden="1">
      <c r="A22" s="47"/>
      <c r="B22" s="48"/>
      <c r="C22" s="48"/>
      <c r="D22" s="48"/>
      <c r="E22" s="49"/>
      <c r="F22" s="48"/>
      <c r="G22" s="48"/>
      <c r="H22" s="48"/>
      <c r="I22" s="48"/>
    </row>
    <row r="23" spans="1:9" ht="15.75" hidden="1">
      <c r="A23" s="411" t="s">
        <v>418</v>
      </c>
      <c r="B23" s="411"/>
      <c r="C23" s="411"/>
      <c r="D23" s="411"/>
      <c r="E23" s="411"/>
      <c r="F23" s="411"/>
      <c r="G23" s="411"/>
      <c r="H23" s="411"/>
      <c r="I23" s="411"/>
    </row>
    <row r="24" spans="1:9" ht="15.75" hidden="1">
      <c r="A24" s="411" t="s">
        <v>419</v>
      </c>
      <c r="B24" s="411"/>
      <c r="C24" s="411"/>
      <c r="D24" s="411"/>
      <c r="E24" s="411"/>
      <c r="F24" s="411"/>
      <c r="G24" s="411"/>
      <c r="H24" s="411"/>
      <c r="I24" s="48"/>
    </row>
    <row r="25" spans="1:9" ht="15.75" hidden="1">
      <c r="A25" s="47"/>
      <c r="B25" s="48"/>
      <c r="C25" s="48"/>
      <c r="D25" s="48"/>
      <c r="E25" s="49"/>
      <c r="F25" s="48"/>
      <c r="G25" s="48"/>
      <c r="H25" s="48"/>
      <c r="I25" s="48"/>
    </row>
    <row r="26" spans="2:9" ht="63" hidden="1">
      <c r="B26" s="147" t="s">
        <v>403</v>
      </c>
      <c r="C26" s="147" t="s">
        <v>412</v>
      </c>
      <c r="D26" s="147" t="s">
        <v>420</v>
      </c>
      <c r="E26" s="149" t="s">
        <v>421</v>
      </c>
      <c r="F26" s="147" t="s">
        <v>422</v>
      </c>
      <c r="G26" s="147" t="s">
        <v>416</v>
      </c>
      <c r="H26" s="48"/>
      <c r="I26" s="48"/>
    </row>
    <row r="27" spans="2:9" ht="15.75" hidden="1">
      <c r="B27" s="147">
        <v>1</v>
      </c>
      <c r="C27" s="147">
        <v>2</v>
      </c>
      <c r="D27" s="147">
        <v>3</v>
      </c>
      <c r="E27" s="149">
        <v>4</v>
      </c>
      <c r="F27" s="147">
        <v>5</v>
      </c>
      <c r="G27" s="147">
        <v>6</v>
      </c>
      <c r="H27" s="48"/>
      <c r="I27" s="48"/>
    </row>
    <row r="28" spans="2:9" ht="15.75" hidden="1">
      <c r="B28" s="147"/>
      <c r="C28" s="147"/>
      <c r="D28" s="147"/>
      <c r="E28" s="149"/>
      <c r="F28" s="147"/>
      <c r="G28" s="147"/>
      <c r="H28" s="48"/>
      <c r="I28" s="48"/>
    </row>
    <row r="29" spans="2:9" ht="15.75" hidden="1">
      <c r="B29" s="147"/>
      <c r="C29" s="147"/>
      <c r="D29" s="147"/>
      <c r="E29" s="149"/>
      <c r="F29" s="147"/>
      <c r="G29" s="147"/>
      <c r="H29" s="48"/>
      <c r="I29" s="48"/>
    </row>
    <row r="30" spans="2:9" ht="15.75" hidden="1">
      <c r="B30" s="147"/>
      <c r="C30" s="150" t="s">
        <v>409</v>
      </c>
      <c r="D30" s="147" t="s">
        <v>417</v>
      </c>
      <c r="E30" s="149" t="s">
        <v>417</v>
      </c>
      <c r="F30" s="147" t="s">
        <v>417</v>
      </c>
      <c r="G30" s="147"/>
      <c r="H30" s="48"/>
      <c r="I30" s="48"/>
    </row>
    <row r="31" spans="1:9" ht="15.75" hidden="1">
      <c r="A31" s="47"/>
      <c r="B31" s="48"/>
      <c r="C31" s="48"/>
      <c r="D31" s="48"/>
      <c r="E31" s="49"/>
      <c r="F31" s="48"/>
      <c r="G31" s="48"/>
      <c r="H31" s="48"/>
      <c r="I31" s="48"/>
    </row>
    <row r="32" spans="1:10" ht="15.75">
      <c r="A32" s="412" t="s">
        <v>423</v>
      </c>
      <c r="B32" s="412"/>
      <c r="C32" s="412"/>
      <c r="D32" s="412"/>
      <c r="E32" s="412"/>
      <c r="F32" s="42"/>
      <c r="G32" s="42"/>
      <c r="H32" s="42"/>
      <c r="I32" s="42"/>
      <c r="J32" s="51"/>
    </row>
    <row r="33" spans="1:9" ht="15.75">
      <c r="A33" s="412" t="s">
        <v>424</v>
      </c>
      <c r="B33" s="412"/>
      <c r="C33" s="412"/>
      <c r="D33" s="412"/>
      <c r="E33" s="412"/>
      <c r="F33" s="42"/>
      <c r="G33" s="42"/>
      <c r="H33" s="42"/>
      <c r="I33" s="42"/>
    </row>
    <row r="34" spans="1:9" ht="15.75">
      <c r="A34" s="412" t="s">
        <v>425</v>
      </c>
      <c r="B34" s="412"/>
      <c r="C34" s="412"/>
      <c r="D34" s="412"/>
      <c r="E34" s="412"/>
      <c r="F34" s="42"/>
      <c r="G34" s="42"/>
      <c r="H34" s="42"/>
      <c r="I34" s="42"/>
    </row>
    <row r="35" spans="1:9" ht="15.75">
      <c r="A35" s="412" t="s">
        <v>426</v>
      </c>
      <c r="B35" s="412"/>
      <c r="C35" s="412"/>
      <c r="D35" s="412"/>
      <c r="E35" s="412"/>
      <c r="F35" s="42"/>
      <c r="G35" s="42"/>
      <c r="H35" s="42"/>
      <c r="I35" s="42"/>
    </row>
    <row r="36" spans="1:9" ht="15.75">
      <c r="A36" s="47"/>
      <c r="B36" s="48"/>
      <c r="C36" s="48"/>
      <c r="D36" s="48"/>
      <c r="E36" s="49"/>
      <c r="F36" s="48"/>
      <c r="G36" s="48"/>
      <c r="H36" s="48"/>
      <c r="I36" s="48"/>
    </row>
    <row r="37" spans="1:9" ht="100.5" customHeight="1">
      <c r="A37" s="145" t="s">
        <v>403</v>
      </c>
      <c r="B37" s="418" t="s">
        <v>427</v>
      </c>
      <c r="C37" s="418"/>
      <c r="D37" s="145" t="s">
        <v>428</v>
      </c>
      <c r="E37" s="60" t="s">
        <v>429</v>
      </c>
      <c r="F37" s="48"/>
      <c r="G37" s="48"/>
      <c r="H37" s="48"/>
      <c r="I37" s="48"/>
    </row>
    <row r="38" spans="1:9" ht="15.75">
      <c r="A38" s="147">
        <v>1</v>
      </c>
      <c r="B38" s="420">
        <v>2</v>
      </c>
      <c r="C38" s="420"/>
      <c r="D38" s="147">
        <v>3</v>
      </c>
      <c r="E38" s="149">
        <v>4</v>
      </c>
      <c r="F38" s="48"/>
      <c r="G38" s="48"/>
      <c r="H38" s="48"/>
      <c r="I38" s="48"/>
    </row>
    <row r="39" spans="1:9" ht="59.25" customHeight="1">
      <c r="A39" s="91">
        <v>1</v>
      </c>
      <c r="B39" s="427" t="s">
        <v>430</v>
      </c>
      <c r="C39" s="427"/>
      <c r="D39" s="92" t="s">
        <v>417</v>
      </c>
      <c r="E39" s="93">
        <f>E41+E42+E43</f>
        <v>32621.4108</v>
      </c>
      <c r="F39" s="48"/>
      <c r="G39" s="48"/>
      <c r="H39" s="48"/>
      <c r="I39" s="48"/>
    </row>
    <row r="40" spans="1:9" ht="15.75">
      <c r="A40" s="418" t="s">
        <v>26</v>
      </c>
      <c r="B40" s="420" t="s">
        <v>431</v>
      </c>
      <c r="C40" s="420"/>
      <c r="D40" s="419">
        <f>E12</f>
        <v>148279.14</v>
      </c>
      <c r="E40" s="146"/>
      <c r="F40" s="48"/>
      <c r="G40" s="48"/>
      <c r="H40" s="48"/>
      <c r="I40" s="48"/>
    </row>
    <row r="41" spans="1:9" ht="30.75" customHeight="1">
      <c r="A41" s="418"/>
      <c r="B41" s="415" t="s">
        <v>432</v>
      </c>
      <c r="C41" s="415"/>
      <c r="D41" s="419"/>
      <c r="E41" s="146">
        <f>D40*22%</f>
        <v>32621.4108</v>
      </c>
      <c r="F41" s="48"/>
      <c r="G41" s="48"/>
      <c r="H41" s="48"/>
      <c r="I41" s="48"/>
    </row>
    <row r="42" spans="1:9" ht="15.75">
      <c r="A42" s="145" t="s">
        <v>27</v>
      </c>
      <c r="B42" s="415" t="s">
        <v>433</v>
      </c>
      <c r="C42" s="415"/>
      <c r="D42" s="61"/>
      <c r="E42" s="146"/>
      <c r="F42" s="48"/>
      <c r="G42" s="48"/>
      <c r="H42" s="48"/>
      <c r="I42" s="48"/>
    </row>
    <row r="43" spans="1:9" ht="69" customHeight="1">
      <c r="A43" s="145" t="s">
        <v>28</v>
      </c>
      <c r="B43" s="415" t="s">
        <v>434</v>
      </c>
      <c r="C43" s="415"/>
      <c r="D43" s="61"/>
      <c r="E43" s="146"/>
      <c r="F43" s="48"/>
      <c r="G43" s="48"/>
      <c r="H43" s="48"/>
      <c r="I43" s="48"/>
    </row>
    <row r="44" spans="1:9" ht="57.75" customHeight="1">
      <c r="A44" s="91">
        <v>2</v>
      </c>
      <c r="B44" s="427" t="s">
        <v>435</v>
      </c>
      <c r="C44" s="427"/>
      <c r="D44" s="92" t="s">
        <v>417</v>
      </c>
      <c r="E44" s="93">
        <f>E46+E47+E48+E50</f>
        <v>4596.653340000001</v>
      </c>
      <c r="F44" s="48"/>
      <c r="G44" s="48"/>
      <c r="H44" s="48"/>
      <c r="I44" s="48"/>
    </row>
    <row r="45" spans="1:9" ht="15.75">
      <c r="A45" s="418" t="s">
        <v>436</v>
      </c>
      <c r="B45" s="415" t="s">
        <v>431</v>
      </c>
      <c r="C45" s="415"/>
      <c r="D45" s="419">
        <f>D40</f>
        <v>148279.14</v>
      </c>
      <c r="E45" s="146"/>
      <c r="F45" s="48"/>
      <c r="G45" s="48"/>
      <c r="H45" s="48"/>
      <c r="I45" s="48"/>
    </row>
    <row r="46" spans="1:9" ht="82.5" customHeight="1">
      <c r="A46" s="418"/>
      <c r="B46" s="415" t="s">
        <v>437</v>
      </c>
      <c r="C46" s="415"/>
      <c r="D46" s="419"/>
      <c r="E46" s="146">
        <f>D45*2.9%</f>
        <v>4300.095060000001</v>
      </c>
      <c r="F46" s="48"/>
      <c r="G46" s="48"/>
      <c r="H46" s="48"/>
      <c r="I46" s="48"/>
    </row>
    <row r="47" spans="1:9" ht="71.25" customHeight="1">
      <c r="A47" s="145" t="s">
        <v>438</v>
      </c>
      <c r="B47" s="415" t="s">
        <v>439</v>
      </c>
      <c r="C47" s="415"/>
      <c r="D47" s="61"/>
      <c r="E47" s="146"/>
      <c r="F47" s="48"/>
      <c r="G47" s="48"/>
      <c r="H47" s="48"/>
      <c r="I47" s="48"/>
    </row>
    <row r="48" spans="1:9" ht="84" customHeight="1">
      <c r="A48" s="145" t="s">
        <v>440</v>
      </c>
      <c r="B48" s="415" t="s">
        <v>441</v>
      </c>
      <c r="C48" s="415"/>
      <c r="D48" s="61"/>
      <c r="E48" s="146">
        <f>D45*0.2%</f>
        <v>296.55828</v>
      </c>
      <c r="F48" s="48"/>
      <c r="G48" s="48"/>
      <c r="H48" s="48"/>
      <c r="I48" s="48"/>
    </row>
    <row r="49" spans="1:9" ht="79.5" customHeight="1">
      <c r="A49" s="145" t="s">
        <v>442</v>
      </c>
      <c r="B49" s="416" t="s">
        <v>443</v>
      </c>
      <c r="C49" s="416"/>
      <c r="D49" s="61"/>
      <c r="E49" s="146"/>
      <c r="F49" s="48"/>
      <c r="G49" s="48"/>
      <c r="H49" s="48"/>
      <c r="I49" s="48"/>
    </row>
    <row r="50" spans="1:9" ht="81.75" customHeight="1">
      <c r="A50" s="145" t="s">
        <v>444</v>
      </c>
      <c r="B50" s="416" t="s">
        <v>443</v>
      </c>
      <c r="C50" s="416"/>
      <c r="D50" s="61"/>
      <c r="E50" s="146"/>
      <c r="F50" s="48"/>
      <c r="G50" s="48"/>
      <c r="H50" s="48"/>
      <c r="I50" s="48"/>
    </row>
    <row r="51" spans="1:9" ht="71.25" customHeight="1">
      <c r="A51" s="91">
        <v>3</v>
      </c>
      <c r="B51" s="427" t="s">
        <v>445</v>
      </c>
      <c r="C51" s="427"/>
      <c r="D51" s="93">
        <f>D45</f>
        <v>148279.14</v>
      </c>
      <c r="E51" s="93">
        <f>D45*5.1%</f>
        <v>7562.23614</v>
      </c>
      <c r="F51" s="48"/>
      <c r="G51" s="48"/>
      <c r="H51" s="48"/>
      <c r="I51" s="48"/>
    </row>
    <row r="52" spans="1:9" ht="15.75">
      <c r="A52" s="61"/>
      <c r="B52" s="417" t="s">
        <v>409</v>
      </c>
      <c r="C52" s="417"/>
      <c r="D52" s="61" t="s">
        <v>417</v>
      </c>
      <c r="E52" s="63">
        <v>45780.1</v>
      </c>
      <c r="F52" s="49"/>
      <c r="G52" s="48"/>
      <c r="H52" s="48"/>
      <c r="I52" s="48"/>
    </row>
    <row r="53" spans="1:9" ht="15.75">
      <c r="A53" s="47"/>
      <c r="B53" s="48"/>
      <c r="C53" s="48"/>
      <c r="D53" s="48"/>
      <c r="E53" s="49"/>
      <c r="F53" s="48"/>
      <c r="G53" s="48"/>
      <c r="H53" s="48"/>
      <c r="I53" s="48"/>
    </row>
    <row r="54" spans="1:9" ht="15.75" hidden="1">
      <c r="A54" s="411" t="s">
        <v>446</v>
      </c>
      <c r="B54" s="411"/>
      <c r="C54" s="411"/>
      <c r="D54" s="411"/>
      <c r="E54" s="411"/>
      <c r="F54" s="411"/>
      <c r="G54" s="48"/>
      <c r="H54" s="48"/>
      <c r="I54" s="48"/>
    </row>
    <row r="55" spans="1:9" ht="15.75" hidden="1">
      <c r="A55" s="411" t="s">
        <v>447</v>
      </c>
      <c r="B55" s="411"/>
      <c r="C55" s="411"/>
      <c r="D55" s="411"/>
      <c r="E55" s="411"/>
      <c r="F55" s="411"/>
      <c r="G55" s="48"/>
      <c r="H55" s="48"/>
      <c r="I55" s="48"/>
    </row>
    <row r="56" spans="1:9" ht="15.75" hidden="1">
      <c r="A56" s="47"/>
      <c r="B56" s="48"/>
      <c r="C56" s="48"/>
      <c r="D56" s="48"/>
      <c r="E56" s="49"/>
      <c r="F56" s="48"/>
      <c r="G56" s="48"/>
      <c r="H56" s="48"/>
      <c r="I56" s="48"/>
    </row>
    <row r="57" spans="1:9" ht="15.75" hidden="1">
      <c r="A57" s="411" t="s">
        <v>448</v>
      </c>
      <c r="B57" s="411"/>
      <c r="C57" s="411"/>
      <c r="D57" s="411"/>
      <c r="E57" s="411"/>
      <c r="F57" s="411"/>
      <c r="G57" s="48"/>
      <c r="H57" s="48"/>
      <c r="I57" s="48"/>
    </row>
    <row r="58" spans="1:9" ht="15.75" hidden="1">
      <c r="A58" s="411" t="s">
        <v>449</v>
      </c>
      <c r="B58" s="411"/>
      <c r="C58" s="411"/>
      <c r="D58" s="411"/>
      <c r="E58" s="411"/>
      <c r="F58" s="411"/>
      <c r="G58" s="48"/>
      <c r="H58" s="48"/>
      <c r="I58" s="48"/>
    </row>
    <row r="59" spans="1:9" ht="15.75" hidden="1">
      <c r="A59" s="47"/>
      <c r="B59" s="48"/>
      <c r="C59" s="48"/>
      <c r="D59" s="48"/>
      <c r="E59" s="49"/>
      <c r="F59" s="48"/>
      <c r="G59" s="48"/>
      <c r="H59" s="48"/>
      <c r="I59" s="48"/>
    </row>
    <row r="60" spans="2:9" ht="47.25" hidden="1">
      <c r="B60" s="147" t="s">
        <v>403</v>
      </c>
      <c r="C60" s="147" t="s">
        <v>76</v>
      </c>
      <c r="D60" s="147" t="s">
        <v>450</v>
      </c>
      <c r="E60" s="149" t="s">
        <v>451</v>
      </c>
      <c r="F60" s="147" t="s">
        <v>452</v>
      </c>
      <c r="G60" s="48"/>
      <c r="H60" s="48"/>
      <c r="I60" s="48"/>
    </row>
    <row r="61" spans="2:9" ht="15.75" hidden="1">
      <c r="B61" s="147">
        <v>1</v>
      </c>
      <c r="C61" s="147">
        <v>2</v>
      </c>
      <c r="D61" s="147">
        <v>3</v>
      </c>
      <c r="E61" s="149">
        <v>4</v>
      </c>
      <c r="F61" s="147">
        <v>5</v>
      </c>
      <c r="G61" s="48"/>
      <c r="H61" s="48"/>
      <c r="I61" s="48"/>
    </row>
    <row r="62" spans="2:9" ht="15.75" hidden="1">
      <c r="B62" s="147"/>
      <c r="C62" s="147"/>
      <c r="D62" s="147"/>
      <c r="E62" s="149"/>
      <c r="F62" s="147"/>
      <c r="G62" s="48"/>
      <c r="H62" s="48"/>
      <c r="I62" s="48"/>
    </row>
    <row r="63" spans="2:9" ht="15.75" hidden="1">
      <c r="B63" s="147"/>
      <c r="C63" s="147"/>
      <c r="D63" s="147"/>
      <c r="E63" s="149"/>
      <c r="F63" s="147"/>
      <c r="G63" s="48"/>
      <c r="H63" s="48"/>
      <c r="I63" s="48"/>
    </row>
    <row r="64" spans="2:9" ht="15.75" hidden="1">
      <c r="B64" s="147"/>
      <c r="C64" s="150" t="s">
        <v>409</v>
      </c>
      <c r="D64" s="147" t="s">
        <v>417</v>
      </c>
      <c r="E64" s="149" t="s">
        <v>417</v>
      </c>
      <c r="F64" s="147"/>
      <c r="G64" s="48"/>
      <c r="H64" s="48"/>
      <c r="I64" s="48"/>
    </row>
    <row r="65" spans="1:9" ht="15.75" hidden="1">
      <c r="A65" s="47"/>
      <c r="B65" s="48"/>
      <c r="C65" s="48"/>
      <c r="D65" s="48"/>
      <c r="E65" s="49"/>
      <c r="F65" s="48"/>
      <c r="G65" s="48"/>
      <c r="H65" s="48"/>
      <c r="I65" s="48"/>
    </row>
    <row r="66" spans="1:9" ht="15.75">
      <c r="A66" s="412" t="s">
        <v>530</v>
      </c>
      <c r="B66" s="412"/>
      <c r="C66" s="412"/>
      <c r="D66" s="412"/>
      <c r="E66" s="412"/>
      <c r="F66" s="42"/>
      <c r="G66" s="48"/>
      <c r="H66" s="48"/>
      <c r="I66" s="48"/>
    </row>
    <row r="67" spans="1:9" ht="15.75">
      <c r="A67" s="412"/>
      <c r="B67" s="412"/>
      <c r="C67" s="412"/>
      <c r="D67" s="412"/>
      <c r="E67" s="412"/>
      <c r="F67" s="42"/>
      <c r="G67" s="48"/>
      <c r="H67" s="48"/>
      <c r="I67" s="48"/>
    </row>
    <row r="68" spans="1:9" ht="15.75">
      <c r="A68" s="47"/>
      <c r="B68" s="48"/>
      <c r="C68" s="48"/>
      <c r="D68" s="48"/>
      <c r="E68" s="49"/>
      <c r="F68" s="48"/>
      <c r="G68" s="48"/>
      <c r="H68" s="48"/>
      <c r="I68" s="48"/>
    </row>
    <row r="69" spans="1:9" ht="15.75">
      <c r="A69" s="47"/>
      <c r="B69" s="48"/>
      <c r="C69" s="48"/>
      <c r="D69" s="48"/>
      <c r="E69" s="49"/>
      <c r="F69" s="48"/>
      <c r="G69" s="48"/>
      <c r="H69" s="48"/>
      <c r="I69" s="48"/>
    </row>
    <row r="70" spans="1:8" s="67" customFormat="1" ht="47.25">
      <c r="A70" s="64" t="s">
        <v>403</v>
      </c>
      <c r="B70" s="64" t="s">
        <v>412</v>
      </c>
      <c r="C70" s="64" t="s">
        <v>456</v>
      </c>
      <c r="D70" s="64" t="s">
        <v>511</v>
      </c>
      <c r="E70" s="65" t="s">
        <v>458</v>
      </c>
      <c r="F70" s="66"/>
      <c r="G70" s="66"/>
      <c r="H70" s="66"/>
    </row>
    <row r="71" spans="1:8" s="67" customFormat="1" ht="15.75">
      <c r="A71" s="64">
        <v>1</v>
      </c>
      <c r="B71" s="64">
        <v>2</v>
      </c>
      <c r="C71" s="68">
        <v>3</v>
      </c>
      <c r="D71" s="64">
        <v>4</v>
      </c>
      <c r="E71" s="65">
        <v>5</v>
      </c>
      <c r="F71" s="66"/>
      <c r="G71" s="66"/>
      <c r="H71" s="66"/>
    </row>
    <row r="72" spans="1:8" s="67" customFormat="1" ht="15.75">
      <c r="A72" s="64">
        <v>1</v>
      </c>
      <c r="B72" s="70" t="s">
        <v>531</v>
      </c>
      <c r="C72" s="65">
        <v>2</v>
      </c>
      <c r="D72" s="71">
        <v>2</v>
      </c>
      <c r="E72" s="65">
        <v>93</v>
      </c>
      <c r="F72" s="66"/>
      <c r="G72" s="66"/>
      <c r="H72" s="66"/>
    </row>
    <row r="73" spans="1:8" s="67" customFormat="1" ht="15.75">
      <c r="A73" s="64"/>
      <c r="B73" s="72" t="s">
        <v>409</v>
      </c>
      <c r="C73" s="64"/>
      <c r="D73" s="64" t="s">
        <v>417</v>
      </c>
      <c r="E73" s="73">
        <f>SUM(E72:E72)</f>
        <v>93</v>
      </c>
      <c r="F73" s="66"/>
      <c r="G73" s="66"/>
      <c r="H73" s="66"/>
    </row>
    <row r="74" spans="1:9" ht="15.75">
      <c r="A74" s="47"/>
      <c r="B74" s="48"/>
      <c r="C74" s="48"/>
      <c r="D74" s="48"/>
      <c r="E74" s="49"/>
      <c r="F74" s="48"/>
      <c r="G74" s="48"/>
      <c r="H74" s="49">
        <f>E134+E117+E73+E52+E12</f>
        <v>194152.24000000002</v>
      </c>
      <c r="I74" s="48"/>
    </row>
    <row r="75" spans="1:9" ht="15.75" hidden="1">
      <c r="A75" s="411" t="s">
        <v>460</v>
      </c>
      <c r="B75" s="411"/>
      <c r="C75" s="411"/>
      <c r="D75" s="411"/>
      <c r="E75" s="411"/>
      <c r="F75" s="411"/>
      <c r="G75" s="48"/>
      <c r="H75" s="48"/>
      <c r="I75" s="48"/>
    </row>
    <row r="76" spans="1:9" ht="15.75" hidden="1">
      <c r="A76" s="411" t="s">
        <v>461</v>
      </c>
      <c r="B76" s="411"/>
      <c r="C76" s="411"/>
      <c r="D76" s="411"/>
      <c r="E76" s="411"/>
      <c r="F76" s="411"/>
      <c r="G76" s="48"/>
      <c r="H76" s="48"/>
      <c r="I76" s="48"/>
    </row>
    <row r="77" spans="1:9" ht="15.75" hidden="1">
      <c r="A77" s="47"/>
      <c r="B77" s="48"/>
      <c r="C77" s="48"/>
      <c r="D77" s="48"/>
      <c r="E77" s="49"/>
      <c r="F77" s="48"/>
      <c r="G77" s="48"/>
      <c r="H77" s="48"/>
      <c r="I77" s="48"/>
    </row>
    <row r="78" spans="1:9" ht="15.75" hidden="1">
      <c r="A78" s="411" t="s">
        <v>448</v>
      </c>
      <c r="B78" s="411"/>
      <c r="C78" s="411"/>
      <c r="D78" s="411"/>
      <c r="E78" s="411"/>
      <c r="F78" s="411"/>
      <c r="G78" s="48"/>
      <c r="H78" s="48"/>
      <c r="I78" s="48"/>
    </row>
    <row r="79" spans="1:9" ht="15.75" hidden="1">
      <c r="A79" s="411" t="s">
        <v>449</v>
      </c>
      <c r="B79" s="411"/>
      <c r="C79" s="411"/>
      <c r="D79" s="411"/>
      <c r="E79" s="411"/>
      <c r="F79" s="411"/>
      <c r="G79" s="48"/>
      <c r="H79" s="48"/>
      <c r="I79" s="48"/>
    </row>
    <row r="80" spans="1:9" ht="15.75" hidden="1">
      <c r="A80" s="47"/>
      <c r="B80" s="48"/>
      <c r="C80" s="48"/>
      <c r="D80" s="48"/>
      <c r="E80" s="49"/>
      <c r="F80" s="48"/>
      <c r="G80" s="48"/>
      <c r="H80" s="48"/>
      <c r="I80" s="48"/>
    </row>
    <row r="81" spans="2:9" ht="47.25" hidden="1">
      <c r="B81" s="147" t="s">
        <v>403</v>
      </c>
      <c r="C81" s="147" t="s">
        <v>76</v>
      </c>
      <c r="D81" s="147" t="s">
        <v>450</v>
      </c>
      <c r="E81" s="149" t="s">
        <v>451</v>
      </c>
      <c r="F81" s="147" t="s">
        <v>452</v>
      </c>
      <c r="G81" s="48"/>
      <c r="H81" s="48"/>
      <c r="I81" s="48"/>
    </row>
    <row r="82" spans="2:9" ht="15.75" hidden="1">
      <c r="B82" s="147">
        <v>1</v>
      </c>
      <c r="C82" s="147">
        <v>2</v>
      </c>
      <c r="D82" s="147">
        <v>3</v>
      </c>
      <c r="E82" s="149">
        <v>4</v>
      </c>
      <c r="F82" s="147">
        <v>5</v>
      </c>
      <c r="G82" s="48"/>
      <c r="H82" s="48"/>
      <c r="I82" s="48"/>
    </row>
    <row r="83" spans="2:9" ht="15.75" hidden="1">
      <c r="B83" s="147"/>
      <c r="C83" s="147"/>
      <c r="D83" s="147"/>
      <c r="E83" s="149"/>
      <c r="F83" s="147"/>
      <c r="G83" s="48"/>
      <c r="H83" s="48"/>
      <c r="I83" s="48"/>
    </row>
    <row r="84" spans="2:9" ht="15.75" hidden="1">
      <c r="B84" s="147"/>
      <c r="C84" s="147"/>
      <c r="D84" s="147"/>
      <c r="E84" s="149"/>
      <c r="F84" s="147"/>
      <c r="G84" s="48"/>
      <c r="H84" s="48"/>
      <c r="I84" s="48"/>
    </row>
    <row r="85" spans="2:9" ht="15.75" hidden="1">
      <c r="B85" s="147"/>
      <c r="C85" s="150" t="s">
        <v>409</v>
      </c>
      <c r="D85" s="147" t="s">
        <v>417</v>
      </c>
      <c r="E85" s="149" t="s">
        <v>417</v>
      </c>
      <c r="F85" s="147"/>
      <c r="G85" s="48"/>
      <c r="H85" s="48"/>
      <c r="I85" s="48"/>
    </row>
    <row r="86" spans="1:9" ht="15.75" hidden="1">
      <c r="A86" s="47"/>
      <c r="B86" s="48"/>
      <c r="C86" s="48"/>
      <c r="D86" s="48"/>
      <c r="E86" s="49"/>
      <c r="F86" s="48"/>
      <c r="G86" s="48"/>
      <c r="H86" s="48"/>
      <c r="I86" s="48"/>
    </row>
    <row r="87" spans="1:9" ht="15.75" hidden="1">
      <c r="A87" s="411" t="s">
        <v>462</v>
      </c>
      <c r="B87" s="411"/>
      <c r="C87" s="411"/>
      <c r="D87" s="411"/>
      <c r="E87" s="411"/>
      <c r="F87" s="411"/>
      <c r="G87" s="48"/>
      <c r="H87" s="48"/>
      <c r="I87" s="48"/>
    </row>
    <row r="88" spans="1:9" ht="15.75" hidden="1">
      <c r="A88" s="411" t="s">
        <v>463</v>
      </c>
      <c r="B88" s="411"/>
      <c r="C88" s="411"/>
      <c r="D88" s="411"/>
      <c r="E88" s="411"/>
      <c r="F88" s="411"/>
      <c r="G88" s="48"/>
      <c r="H88" s="48"/>
      <c r="I88" s="48"/>
    </row>
    <row r="89" spans="1:9" ht="15.75" hidden="1">
      <c r="A89" s="47"/>
      <c r="B89" s="48"/>
      <c r="C89" s="48"/>
      <c r="D89" s="48"/>
      <c r="E89" s="49"/>
      <c r="F89" s="48"/>
      <c r="G89" s="48"/>
      <c r="H89" s="48"/>
      <c r="I89" s="48"/>
    </row>
    <row r="90" spans="1:9" ht="15.75" hidden="1">
      <c r="A90" s="411" t="s">
        <v>448</v>
      </c>
      <c r="B90" s="411"/>
      <c r="C90" s="411"/>
      <c r="D90" s="411"/>
      <c r="E90" s="411"/>
      <c r="F90" s="411"/>
      <c r="G90" s="48"/>
      <c r="H90" s="48"/>
      <c r="I90" s="48"/>
    </row>
    <row r="91" spans="1:9" ht="15.75" hidden="1">
      <c r="A91" s="411" t="s">
        <v>449</v>
      </c>
      <c r="B91" s="411"/>
      <c r="C91" s="411"/>
      <c r="D91" s="411"/>
      <c r="E91" s="411"/>
      <c r="F91" s="411"/>
      <c r="G91" s="48"/>
      <c r="H91" s="48"/>
      <c r="I91" s="48"/>
    </row>
    <row r="92" spans="1:9" ht="15.75" hidden="1">
      <c r="A92" s="47"/>
      <c r="B92" s="48"/>
      <c r="C92" s="48"/>
      <c r="D92" s="48"/>
      <c r="E92" s="49"/>
      <c r="F92" s="48"/>
      <c r="G92" s="48"/>
      <c r="H92" s="48"/>
      <c r="I92" s="48"/>
    </row>
    <row r="93" spans="2:9" ht="47.25" hidden="1">
      <c r="B93" s="147" t="s">
        <v>403</v>
      </c>
      <c r="C93" s="147" t="s">
        <v>76</v>
      </c>
      <c r="D93" s="147" t="s">
        <v>450</v>
      </c>
      <c r="E93" s="149" t="s">
        <v>451</v>
      </c>
      <c r="F93" s="147" t="s">
        <v>452</v>
      </c>
      <c r="G93" s="48"/>
      <c r="H93" s="48"/>
      <c r="I93" s="48"/>
    </row>
    <row r="94" spans="2:9" ht="15.75" hidden="1">
      <c r="B94" s="147">
        <v>1</v>
      </c>
      <c r="C94" s="147">
        <v>2</v>
      </c>
      <c r="D94" s="147">
        <v>3</v>
      </c>
      <c r="E94" s="149">
        <v>4</v>
      </c>
      <c r="F94" s="147">
        <v>5</v>
      </c>
      <c r="G94" s="48"/>
      <c r="H94" s="48"/>
      <c r="I94" s="48"/>
    </row>
    <row r="95" spans="2:9" ht="15.75" hidden="1">
      <c r="B95" s="147"/>
      <c r="C95" s="147"/>
      <c r="D95" s="147"/>
      <c r="E95" s="149"/>
      <c r="F95" s="147"/>
      <c r="G95" s="48"/>
      <c r="H95" s="48"/>
      <c r="I95" s="48"/>
    </row>
    <row r="96" spans="2:9" ht="15.75" hidden="1">
      <c r="B96" s="147"/>
      <c r="C96" s="147"/>
      <c r="D96" s="147"/>
      <c r="E96" s="149"/>
      <c r="F96" s="147"/>
      <c r="G96" s="48"/>
      <c r="H96" s="48"/>
      <c r="I96" s="48"/>
    </row>
    <row r="97" spans="2:9" ht="15.75" hidden="1">
      <c r="B97" s="147"/>
      <c r="C97" s="150" t="s">
        <v>409</v>
      </c>
      <c r="D97" s="147" t="s">
        <v>417</v>
      </c>
      <c r="E97" s="149" t="s">
        <v>417</v>
      </c>
      <c r="F97" s="147"/>
      <c r="G97" s="48"/>
      <c r="H97" s="48"/>
      <c r="I97" s="48"/>
    </row>
    <row r="98" spans="1:9" ht="15.75" hidden="1">
      <c r="A98" s="47"/>
      <c r="B98" s="48"/>
      <c r="C98" s="48"/>
      <c r="D98" s="48"/>
      <c r="E98" s="49"/>
      <c r="F98" s="48"/>
      <c r="G98" s="48"/>
      <c r="H98" s="48"/>
      <c r="I98" s="48"/>
    </row>
    <row r="99" spans="1:9" ht="15.75">
      <c r="A99" s="412" t="s">
        <v>464</v>
      </c>
      <c r="B99" s="412"/>
      <c r="C99" s="412"/>
      <c r="D99" s="412"/>
      <c r="E99" s="412"/>
      <c r="F99" s="44"/>
      <c r="G99" s="48"/>
      <c r="H99" s="48"/>
      <c r="I99" s="48"/>
    </row>
    <row r="100" spans="1:9" ht="15.75">
      <c r="A100" s="47"/>
      <c r="B100" s="48"/>
      <c r="C100" s="48"/>
      <c r="D100" s="48"/>
      <c r="E100" s="49"/>
      <c r="F100" s="48"/>
      <c r="G100" s="48"/>
      <c r="H100" s="48"/>
      <c r="I100" s="48"/>
    </row>
    <row r="101" spans="1:9" ht="15.75">
      <c r="A101" s="47"/>
      <c r="B101" s="48"/>
      <c r="C101" s="48"/>
      <c r="D101" s="48"/>
      <c r="E101" s="49"/>
      <c r="F101" s="48"/>
      <c r="G101" s="48"/>
      <c r="H101" s="48"/>
      <c r="I101" s="48"/>
    </row>
    <row r="102" spans="1:9" ht="15.75" hidden="1">
      <c r="A102" s="411" t="s">
        <v>471</v>
      </c>
      <c r="B102" s="411"/>
      <c r="C102" s="411"/>
      <c r="D102" s="411"/>
      <c r="E102" s="411"/>
      <c r="F102" s="411"/>
      <c r="G102" s="48"/>
      <c r="H102" s="48"/>
      <c r="I102" s="48"/>
    </row>
    <row r="103" spans="1:9" ht="15.75" hidden="1">
      <c r="A103" s="47"/>
      <c r="B103" s="48"/>
      <c r="C103" s="48"/>
      <c r="D103" s="48"/>
      <c r="E103" s="49"/>
      <c r="F103" s="48"/>
      <c r="G103" s="48"/>
      <c r="H103" s="48"/>
      <c r="I103" s="48"/>
    </row>
    <row r="104" spans="1:9" ht="31.5" hidden="1">
      <c r="A104" s="147" t="s">
        <v>403</v>
      </c>
      <c r="B104" s="147" t="s">
        <v>412</v>
      </c>
      <c r="C104" s="147" t="s">
        <v>472</v>
      </c>
      <c r="D104" s="147" t="s">
        <v>473</v>
      </c>
      <c r="E104" s="149" t="s">
        <v>474</v>
      </c>
      <c r="F104" s="48"/>
      <c r="G104" s="48"/>
      <c r="H104" s="48"/>
      <c r="I104" s="48"/>
    </row>
    <row r="105" spans="1:9" ht="15.75" hidden="1">
      <c r="A105" s="147">
        <v>1</v>
      </c>
      <c r="B105" s="147">
        <v>2</v>
      </c>
      <c r="C105" s="147">
        <v>3</v>
      </c>
      <c r="D105" s="147">
        <v>4</v>
      </c>
      <c r="E105" s="149">
        <v>5</v>
      </c>
      <c r="F105" s="48"/>
      <c r="G105" s="48"/>
      <c r="H105" s="48"/>
      <c r="I105" s="48"/>
    </row>
    <row r="106" spans="1:9" ht="15.75" hidden="1">
      <c r="A106" s="147"/>
      <c r="B106" s="147"/>
      <c r="C106" s="147"/>
      <c r="D106" s="147"/>
      <c r="E106" s="149"/>
      <c r="F106" s="48"/>
      <c r="G106" s="48"/>
      <c r="H106" s="48"/>
      <c r="I106" s="48"/>
    </row>
    <row r="107" spans="1:9" ht="15.75" hidden="1">
      <c r="A107" s="147"/>
      <c r="B107" s="147"/>
      <c r="C107" s="147"/>
      <c r="D107" s="147"/>
      <c r="E107" s="149"/>
      <c r="F107" s="48"/>
      <c r="G107" s="48"/>
      <c r="H107" s="48"/>
      <c r="I107" s="48"/>
    </row>
    <row r="108" spans="1:9" ht="15.75" hidden="1">
      <c r="A108" s="147"/>
      <c r="B108" s="150" t="s">
        <v>409</v>
      </c>
      <c r="C108" s="147"/>
      <c r="D108" s="147"/>
      <c r="E108" s="149"/>
      <c r="F108" s="48"/>
      <c r="G108" s="48"/>
      <c r="H108" s="48"/>
      <c r="I108" s="48"/>
    </row>
    <row r="109" spans="1:9" ht="15.75" hidden="1">
      <c r="A109" s="47"/>
      <c r="B109" s="48"/>
      <c r="C109" s="48"/>
      <c r="D109" s="48"/>
      <c r="E109" s="49"/>
      <c r="F109" s="48"/>
      <c r="G109" s="48"/>
      <c r="H109" s="48"/>
      <c r="I109" s="48"/>
    </row>
    <row r="110" spans="1:9" ht="15.75">
      <c r="A110" s="412" t="s">
        <v>475</v>
      </c>
      <c r="B110" s="412"/>
      <c r="C110" s="412"/>
      <c r="D110" s="412"/>
      <c r="E110" s="412"/>
      <c r="F110" s="42"/>
      <c r="G110" s="48"/>
      <c r="H110" s="48"/>
      <c r="I110" s="48"/>
    </row>
    <row r="111" spans="1:9" ht="15.75">
      <c r="A111" s="47"/>
      <c r="B111" s="48"/>
      <c r="C111" s="48"/>
      <c r="D111" s="48"/>
      <c r="E111" s="49"/>
      <c r="F111" s="48"/>
      <c r="G111" s="48"/>
      <c r="H111" s="48"/>
      <c r="I111" s="48"/>
    </row>
    <row r="112" spans="1:6" ht="39" customHeight="1">
      <c r="A112" s="147" t="s">
        <v>403</v>
      </c>
      <c r="B112" s="147" t="s">
        <v>76</v>
      </c>
      <c r="C112" s="147" t="s">
        <v>476</v>
      </c>
      <c r="D112" s="147" t="s">
        <v>477</v>
      </c>
      <c r="E112" s="149" t="s">
        <v>478</v>
      </c>
      <c r="F112" s="48"/>
    </row>
    <row r="113" spans="1:6" ht="15.75">
      <c r="A113" s="147">
        <v>1</v>
      </c>
      <c r="B113" s="147">
        <v>2</v>
      </c>
      <c r="C113" s="147">
        <v>4</v>
      </c>
      <c r="D113" s="147">
        <v>5</v>
      </c>
      <c r="E113" s="149">
        <v>6</v>
      </c>
      <c r="F113" s="48"/>
    </row>
    <row r="114" spans="1:10" ht="15.75">
      <c r="A114" s="147">
        <v>1</v>
      </c>
      <c r="B114" s="144"/>
      <c r="C114" s="149"/>
      <c r="D114" s="60"/>
      <c r="E114" s="149"/>
      <c r="F114" s="48"/>
      <c r="H114" s="51"/>
      <c r="I114" s="51"/>
      <c r="J114" s="51"/>
    </row>
    <row r="115" spans="1:10" ht="15.75">
      <c r="A115" s="147">
        <v>2</v>
      </c>
      <c r="B115" s="144"/>
      <c r="C115" s="149"/>
      <c r="D115" s="60"/>
      <c r="E115" s="149"/>
      <c r="F115" s="48"/>
      <c r="H115" s="51"/>
      <c r="I115" s="51"/>
      <c r="J115" s="51"/>
    </row>
    <row r="116" spans="1:10" ht="15.75">
      <c r="A116" s="147"/>
      <c r="B116" s="144"/>
      <c r="C116" s="149"/>
      <c r="D116" s="60"/>
      <c r="E116" s="149"/>
      <c r="F116" s="48"/>
      <c r="H116" s="51"/>
      <c r="I116" s="51"/>
      <c r="J116" s="51"/>
    </row>
    <row r="117" spans="1:9" ht="15.75">
      <c r="A117" s="147"/>
      <c r="B117" s="150" t="s">
        <v>409</v>
      </c>
      <c r="C117" s="147" t="s">
        <v>417</v>
      </c>
      <c r="D117" s="147" t="s">
        <v>417</v>
      </c>
      <c r="E117" s="75">
        <f>SUM(E114:E116)</f>
        <v>0</v>
      </c>
      <c r="F117" s="48"/>
      <c r="H117" s="51"/>
      <c r="I117" s="51"/>
    </row>
    <row r="118" spans="1:9" ht="15.75">
      <c r="A118" s="47"/>
      <c r="B118" s="48"/>
      <c r="C118" s="48"/>
      <c r="D118" s="48"/>
      <c r="E118" s="49"/>
      <c r="F118" s="48"/>
      <c r="G118" s="48"/>
      <c r="H118" s="48"/>
      <c r="I118" s="48"/>
    </row>
    <row r="119" spans="1:9" ht="15.75" hidden="1">
      <c r="A119" s="411" t="s">
        <v>482</v>
      </c>
      <c r="B119" s="411"/>
      <c r="C119" s="411"/>
      <c r="D119" s="411"/>
      <c r="E119" s="411"/>
      <c r="F119" s="411"/>
      <c r="G119" s="48"/>
      <c r="H119" s="48"/>
      <c r="I119" s="48"/>
    </row>
    <row r="120" spans="1:9" ht="15.75" hidden="1">
      <c r="A120" s="47"/>
      <c r="B120" s="48"/>
      <c r="C120" s="48"/>
      <c r="D120" s="48"/>
      <c r="E120" s="49"/>
      <c r="F120" s="48"/>
      <c r="G120" s="48"/>
      <c r="H120" s="48"/>
      <c r="I120" s="48"/>
    </row>
    <row r="121" spans="1:9" ht="47.25" hidden="1">
      <c r="A121" s="147" t="s">
        <v>403</v>
      </c>
      <c r="B121" s="147" t="s">
        <v>76</v>
      </c>
      <c r="C121" s="147" t="s">
        <v>483</v>
      </c>
      <c r="D121" s="147" t="s">
        <v>484</v>
      </c>
      <c r="E121" s="149" t="s">
        <v>485</v>
      </c>
      <c r="F121" s="48"/>
      <c r="G121" s="48"/>
      <c r="H121" s="48"/>
      <c r="I121" s="48"/>
    </row>
    <row r="122" spans="1:9" ht="15.75" hidden="1">
      <c r="A122" s="147">
        <v>1</v>
      </c>
      <c r="B122" s="147">
        <v>2</v>
      </c>
      <c r="C122" s="147">
        <v>4</v>
      </c>
      <c r="D122" s="147">
        <v>5</v>
      </c>
      <c r="E122" s="149">
        <v>6</v>
      </c>
      <c r="F122" s="48"/>
      <c r="G122" s="48"/>
      <c r="H122" s="48"/>
      <c r="I122" s="48"/>
    </row>
    <row r="123" spans="1:9" ht="15.75" hidden="1">
      <c r="A123" s="147"/>
      <c r="B123" s="147"/>
      <c r="C123" s="147"/>
      <c r="D123" s="147"/>
      <c r="E123" s="149"/>
      <c r="F123" s="48"/>
      <c r="G123" s="48"/>
      <c r="H123" s="48"/>
      <c r="I123" s="48"/>
    </row>
    <row r="124" spans="1:9" ht="15.75" hidden="1">
      <c r="A124" s="147"/>
      <c r="B124" s="147"/>
      <c r="C124" s="147"/>
      <c r="D124" s="147"/>
      <c r="E124" s="149"/>
      <c r="F124" s="48"/>
      <c r="G124" s="48"/>
      <c r="H124" s="48"/>
      <c r="I124" s="48"/>
    </row>
    <row r="125" spans="1:9" ht="15.75" hidden="1">
      <c r="A125" s="147"/>
      <c r="B125" s="150" t="s">
        <v>409</v>
      </c>
      <c r="C125" s="147" t="s">
        <v>417</v>
      </c>
      <c r="D125" s="147" t="s">
        <v>417</v>
      </c>
      <c r="E125" s="149" t="s">
        <v>417</v>
      </c>
      <c r="F125" s="48"/>
      <c r="G125" s="48"/>
      <c r="H125" s="48"/>
      <c r="I125" s="48"/>
    </row>
    <row r="126" spans="1:9" ht="15.75">
      <c r="A126" s="47"/>
      <c r="B126" s="48"/>
      <c r="C126" s="48"/>
      <c r="D126" s="48"/>
      <c r="E126" s="49"/>
      <c r="F126" s="48"/>
      <c r="G126" s="48"/>
      <c r="H126" s="48"/>
      <c r="I126" s="48"/>
    </row>
    <row r="127" spans="1:9" ht="15.75">
      <c r="A127" s="413" t="s">
        <v>486</v>
      </c>
      <c r="B127" s="413"/>
      <c r="C127" s="413"/>
      <c r="D127" s="413"/>
      <c r="E127" s="413"/>
      <c r="F127" s="76"/>
      <c r="G127" s="49">
        <f>E12+E52+E73+E117</f>
        <v>194152.24000000002</v>
      </c>
      <c r="H127" s="48"/>
      <c r="I127" s="48"/>
    </row>
    <row r="128" spans="1:9" ht="15.75">
      <c r="A128" s="413" t="s">
        <v>487</v>
      </c>
      <c r="B128" s="413"/>
      <c r="C128" s="413"/>
      <c r="D128" s="413"/>
      <c r="E128" s="413"/>
      <c r="F128" s="76"/>
      <c r="G128" s="48"/>
      <c r="H128" s="48"/>
      <c r="I128" s="48"/>
    </row>
    <row r="129" spans="1:9" ht="15.75">
      <c r="A129" s="47"/>
      <c r="B129" s="48"/>
      <c r="C129" s="48"/>
      <c r="D129" s="48"/>
      <c r="E129" s="49"/>
      <c r="F129" s="48"/>
      <c r="G129" s="48"/>
      <c r="H129" s="48"/>
      <c r="I129" s="48"/>
    </row>
    <row r="130" spans="1:9" ht="31.5">
      <c r="A130" s="147" t="s">
        <v>403</v>
      </c>
      <c r="B130" s="147" t="s">
        <v>412</v>
      </c>
      <c r="C130" s="147" t="s">
        <v>488</v>
      </c>
      <c r="D130" s="147" t="s">
        <v>489</v>
      </c>
      <c r="E130" s="149" t="s">
        <v>490</v>
      </c>
      <c r="F130" s="48"/>
      <c r="G130" s="48"/>
      <c r="H130" s="48"/>
      <c r="I130" s="48"/>
    </row>
    <row r="131" spans="1:9" ht="15.75">
      <c r="A131" s="147">
        <v>1</v>
      </c>
      <c r="B131" s="148">
        <v>2</v>
      </c>
      <c r="C131" s="147">
        <v>3</v>
      </c>
      <c r="D131" s="147">
        <v>4</v>
      </c>
      <c r="E131" s="149">
        <v>5</v>
      </c>
      <c r="F131" s="48"/>
      <c r="G131" s="48"/>
      <c r="H131" s="48"/>
      <c r="I131" s="48"/>
    </row>
    <row r="132" spans="1:9" ht="31.5">
      <c r="A132" s="78">
        <v>1</v>
      </c>
      <c r="B132" s="81" t="s">
        <v>528</v>
      </c>
      <c r="C132" s="80">
        <v>1</v>
      </c>
      <c r="D132" s="145">
        <v>4</v>
      </c>
      <c r="E132" s="60">
        <v>0</v>
      </c>
      <c r="F132" s="48"/>
      <c r="G132" s="48"/>
      <c r="H132" s="48"/>
      <c r="I132" s="48"/>
    </row>
    <row r="133" spans="1:9" ht="15.75">
      <c r="A133" s="78">
        <v>2</v>
      </c>
      <c r="B133" s="81"/>
      <c r="C133" s="80"/>
      <c r="D133" s="145"/>
      <c r="E133" s="60"/>
      <c r="F133" s="48"/>
      <c r="G133" s="48"/>
      <c r="H133" s="48"/>
      <c r="I133" s="48"/>
    </row>
    <row r="134" spans="1:9" ht="15.75">
      <c r="A134" s="147"/>
      <c r="B134" s="150" t="s">
        <v>409</v>
      </c>
      <c r="C134" s="147" t="s">
        <v>417</v>
      </c>
      <c r="D134" s="147" t="s">
        <v>417</v>
      </c>
      <c r="E134" s="75">
        <f>SUM(E132:E133)</f>
        <v>0</v>
      </c>
      <c r="F134" s="48"/>
      <c r="G134" s="48"/>
      <c r="H134" s="48"/>
      <c r="I134" s="48"/>
    </row>
    <row r="135" spans="1:9" ht="15.75">
      <c r="A135" s="126"/>
      <c r="B135" s="127"/>
      <c r="C135" s="126"/>
      <c r="D135" s="126"/>
      <c r="E135" s="128"/>
      <c r="F135" s="48"/>
      <c r="G135" s="48"/>
      <c r="H135" s="48"/>
      <c r="I135" s="48"/>
    </row>
    <row r="136" spans="1:9" ht="15.75">
      <c r="A136" s="413" t="s">
        <v>524</v>
      </c>
      <c r="B136" s="413"/>
      <c r="C136" s="413"/>
      <c r="D136" s="413"/>
      <c r="E136" s="413"/>
      <c r="F136" s="76"/>
      <c r="G136" s="49" t="e">
        <f>E21+E61+E82+E126</f>
        <v>#VALUE!</v>
      </c>
      <c r="H136" s="48"/>
      <c r="I136" s="48"/>
    </row>
    <row r="137" spans="1:9" ht="15.75">
      <c r="A137" s="413"/>
      <c r="B137" s="413"/>
      <c r="C137" s="413"/>
      <c r="D137" s="413"/>
      <c r="E137" s="413"/>
      <c r="F137" s="76"/>
      <c r="G137" s="48"/>
      <c r="H137" s="48"/>
      <c r="I137" s="48"/>
    </row>
    <row r="138" spans="1:9" ht="15.75">
      <c r="A138" s="47"/>
      <c r="B138" s="48"/>
      <c r="C138" s="48"/>
      <c r="D138" s="48"/>
      <c r="E138" s="49"/>
      <c r="F138" s="48"/>
      <c r="G138" s="48"/>
      <c r="H138" s="48"/>
      <c r="I138" s="48"/>
    </row>
    <row r="139" spans="1:9" ht="31.5">
      <c r="A139" s="147" t="s">
        <v>403</v>
      </c>
      <c r="B139" s="147" t="s">
        <v>412</v>
      </c>
      <c r="C139" s="147" t="s">
        <v>488</v>
      </c>
      <c r="D139" s="147" t="s">
        <v>489</v>
      </c>
      <c r="E139" s="149" t="s">
        <v>490</v>
      </c>
      <c r="F139" s="48"/>
      <c r="G139" s="48"/>
      <c r="H139" s="48"/>
      <c r="I139" s="48"/>
    </row>
    <row r="140" spans="1:9" ht="15.75">
      <c r="A140" s="147">
        <v>1</v>
      </c>
      <c r="B140" s="148">
        <v>2</v>
      </c>
      <c r="C140" s="147">
        <v>3</v>
      </c>
      <c r="D140" s="147">
        <v>4</v>
      </c>
      <c r="E140" s="149">
        <v>5</v>
      </c>
      <c r="F140" s="48"/>
      <c r="G140" s="48"/>
      <c r="H140" s="48"/>
      <c r="I140" s="48"/>
    </row>
    <row r="141" spans="1:9" ht="31.5">
      <c r="A141" s="78">
        <v>1</v>
      </c>
      <c r="B141" s="81" t="s">
        <v>538</v>
      </c>
      <c r="C141" s="80"/>
      <c r="D141" s="145"/>
      <c r="E141" s="60">
        <v>0</v>
      </c>
      <c r="F141" s="48"/>
      <c r="G141" s="48"/>
      <c r="H141" s="48"/>
      <c r="I141" s="48"/>
    </row>
    <row r="142" spans="1:9" ht="15.75">
      <c r="A142" s="147"/>
      <c r="B142" s="150" t="s">
        <v>409</v>
      </c>
      <c r="C142" s="147" t="s">
        <v>417</v>
      </c>
      <c r="D142" s="147" t="s">
        <v>417</v>
      </c>
      <c r="E142" s="75">
        <f>SUM(E141:E141)</f>
        <v>0</v>
      </c>
      <c r="F142" s="48"/>
      <c r="G142" s="48"/>
      <c r="H142" s="48"/>
      <c r="I142" s="48"/>
    </row>
    <row r="143" spans="1:9" ht="15.75">
      <c r="A143" s="47"/>
      <c r="B143" s="48"/>
      <c r="C143" s="48"/>
      <c r="D143" s="48"/>
      <c r="E143" s="49"/>
      <c r="F143" s="48"/>
      <c r="G143" s="49"/>
      <c r="H143" s="48"/>
      <c r="I143" s="48"/>
    </row>
    <row r="144" spans="1:9" ht="15.75">
      <c r="A144" s="47"/>
      <c r="B144" s="48"/>
      <c r="C144" s="48"/>
      <c r="D144" s="48"/>
      <c r="E144" s="49"/>
      <c r="F144" s="48"/>
      <c r="G144" s="49"/>
      <c r="H144" s="48"/>
      <c r="I144" s="48"/>
    </row>
    <row r="145" spans="1:9" ht="15.75">
      <c r="A145" s="412" t="s">
        <v>503</v>
      </c>
      <c r="B145" s="412"/>
      <c r="C145" s="412"/>
      <c r="D145" s="412"/>
      <c r="E145" s="412"/>
      <c r="F145" s="42"/>
      <c r="G145" s="49"/>
      <c r="H145" s="48"/>
      <c r="I145" s="48"/>
    </row>
    <row r="146" spans="1:9" ht="15.75">
      <c r="A146" s="412" t="s">
        <v>504</v>
      </c>
      <c r="B146" s="412"/>
      <c r="C146" s="412"/>
      <c r="D146" s="412"/>
      <c r="E146" s="412"/>
      <c r="F146" s="42"/>
      <c r="G146" s="49">
        <f>E134+E153</f>
        <v>25455.87</v>
      </c>
      <c r="H146" s="48"/>
      <c r="I146" s="48"/>
    </row>
    <row r="147" spans="1:9" ht="15.75">
      <c r="A147" s="47"/>
      <c r="B147" s="48"/>
      <c r="C147" s="48"/>
      <c r="D147" s="48"/>
      <c r="E147" s="49"/>
      <c r="F147" s="48"/>
      <c r="G147" s="49"/>
      <c r="H147" s="48"/>
      <c r="I147" s="48"/>
    </row>
    <row r="148" spans="1:9" ht="31.5">
      <c r="A148" s="147" t="s">
        <v>403</v>
      </c>
      <c r="B148" s="147" t="s">
        <v>412</v>
      </c>
      <c r="C148" s="147" t="s">
        <v>483</v>
      </c>
      <c r="D148" s="147" t="s">
        <v>505</v>
      </c>
      <c r="E148" s="149" t="s">
        <v>506</v>
      </c>
      <c r="F148" s="48"/>
      <c r="G148" s="49"/>
      <c r="H148" s="48"/>
      <c r="I148" s="48"/>
    </row>
    <row r="149" spans="1:9" ht="15.75">
      <c r="A149" s="147"/>
      <c r="B149" s="147">
        <v>1</v>
      </c>
      <c r="C149" s="147">
        <v>2</v>
      </c>
      <c r="D149" s="147">
        <v>3</v>
      </c>
      <c r="E149" s="149">
        <v>4</v>
      </c>
      <c r="F149" s="48"/>
      <c r="G149" s="48"/>
      <c r="H149" s="48"/>
      <c r="I149" s="48"/>
    </row>
    <row r="150" spans="1:9" ht="31.5">
      <c r="A150" s="147">
        <v>1</v>
      </c>
      <c r="B150" s="147" t="s">
        <v>526</v>
      </c>
      <c r="C150" s="147">
        <v>12</v>
      </c>
      <c r="D150" s="149">
        <f>E150/C150</f>
        <v>0</v>
      </c>
      <c r="E150" s="149">
        <v>0</v>
      </c>
      <c r="F150" s="48"/>
      <c r="G150" s="48"/>
      <c r="H150" s="48"/>
      <c r="I150" s="48"/>
    </row>
    <row r="151" spans="1:9" ht="31.5">
      <c r="A151" s="147">
        <v>2</v>
      </c>
      <c r="B151" s="147" t="s">
        <v>527</v>
      </c>
      <c r="C151" s="147">
        <v>100</v>
      </c>
      <c r="D151" s="149">
        <f>E151/C151</f>
        <v>254.5587</v>
      </c>
      <c r="E151" s="149">
        <v>25455.87</v>
      </c>
      <c r="F151" s="48"/>
      <c r="G151" s="48"/>
      <c r="H151" s="48"/>
      <c r="I151" s="48"/>
    </row>
    <row r="152" spans="1:9" ht="47.25">
      <c r="A152" s="147">
        <v>3</v>
      </c>
      <c r="B152" s="147" t="s">
        <v>535</v>
      </c>
      <c r="C152" s="147">
        <v>3</v>
      </c>
      <c r="D152" s="149">
        <f>E152/C152</f>
        <v>0</v>
      </c>
      <c r="E152" s="149"/>
      <c r="F152" s="48"/>
      <c r="G152" s="48"/>
      <c r="H152" s="48"/>
      <c r="I152" s="48"/>
    </row>
    <row r="153" spans="1:9" ht="15.75">
      <c r="A153" s="147"/>
      <c r="B153" s="150" t="s">
        <v>409</v>
      </c>
      <c r="C153" s="147"/>
      <c r="D153" s="147" t="s">
        <v>417</v>
      </c>
      <c r="E153" s="75">
        <f>SUM(E150:E152)</f>
        <v>25455.87</v>
      </c>
      <c r="F153" s="48"/>
      <c r="G153" s="48"/>
      <c r="H153" s="48"/>
      <c r="I153" s="48"/>
    </row>
    <row r="154" ht="15">
      <c r="A154" s="83"/>
    </row>
    <row r="155" ht="15">
      <c r="A155" s="83"/>
    </row>
    <row r="156" ht="15">
      <c r="A156" s="83"/>
    </row>
    <row r="157" spans="1:5" ht="15">
      <c r="A157" s="83"/>
      <c r="D157" s="83" t="s">
        <v>514</v>
      </c>
      <c r="E157" s="51">
        <f>E12+E52+E134+E153+E142+E73+E117</f>
        <v>219608.11000000002</v>
      </c>
    </row>
    <row r="158" spans="1:5" ht="15">
      <c r="A158" s="84"/>
      <c r="D158" s="83" t="s">
        <v>515</v>
      </c>
      <c r="E158" s="51">
        <f>E117+E134+E142+E153</f>
        <v>25455.87</v>
      </c>
    </row>
    <row r="1256" ht="12.75"/>
  </sheetData>
  <sheetProtection/>
  <mergeCells count="61">
    <mergeCell ref="A1:E1"/>
    <mergeCell ref="A3:E3"/>
    <mergeCell ref="A5:E5"/>
    <mergeCell ref="A7:A9"/>
    <mergeCell ref="B7:B9"/>
    <mergeCell ref="C7:C9"/>
    <mergeCell ref="D7:D9"/>
    <mergeCell ref="E7:E9"/>
    <mergeCell ref="A12:B12"/>
    <mergeCell ref="A14:I14"/>
    <mergeCell ref="A15:I15"/>
    <mergeCell ref="A23:I23"/>
    <mergeCell ref="A24:H24"/>
    <mergeCell ref="A32:E32"/>
    <mergeCell ref="A33:E33"/>
    <mergeCell ref="A34:E34"/>
    <mergeCell ref="A35:E35"/>
    <mergeCell ref="B37:C37"/>
    <mergeCell ref="B38:C38"/>
    <mergeCell ref="B39:C39"/>
    <mergeCell ref="A40:A41"/>
    <mergeCell ref="B40:C40"/>
    <mergeCell ref="D40:D41"/>
    <mergeCell ref="B41:C41"/>
    <mergeCell ref="B42:C42"/>
    <mergeCell ref="B43:C43"/>
    <mergeCell ref="B44:C44"/>
    <mergeCell ref="A45:A46"/>
    <mergeCell ref="B45:C45"/>
    <mergeCell ref="D45:D46"/>
    <mergeCell ref="B46:C46"/>
    <mergeCell ref="B47:C47"/>
    <mergeCell ref="B48:C48"/>
    <mergeCell ref="B49:C49"/>
    <mergeCell ref="B50:C50"/>
    <mergeCell ref="B51:C51"/>
    <mergeCell ref="B52:C52"/>
    <mergeCell ref="A54:F54"/>
    <mergeCell ref="A55:F55"/>
    <mergeCell ref="A57:F57"/>
    <mergeCell ref="A58:F58"/>
    <mergeCell ref="A66:E66"/>
    <mergeCell ref="A67:E67"/>
    <mergeCell ref="A75:F75"/>
    <mergeCell ref="A127:E127"/>
    <mergeCell ref="A76:F76"/>
    <mergeCell ref="A78:F78"/>
    <mergeCell ref="A79:F79"/>
    <mergeCell ref="A87:F87"/>
    <mergeCell ref="A88:F88"/>
    <mergeCell ref="A90:F90"/>
    <mergeCell ref="A128:E128"/>
    <mergeCell ref="A136:E136"/>
    <mergeCell ref="A137:E137"/>
    <mergeCell ref="A145:E145"/>
    <mergeCell ref="A146:E146"/>
    <mergeCell ref="A91:F91"/>
    <mergeCell ref="A99:E99"/>
    <mergeCell ref="A102:F102"/>
    <mergeCell ref="A110:E110"/>
    <mergeCell ref="A119:F119"/>
  </mergeCells>
  <hyperlinks>
    <hyperlink ref="B49" location="P1256" display="P1256"/>
    <hyperlink ref="B50" location="P1256" display="P1256"/>
  </hyperlinks>
  <printOptions/>
  <pageMargins left="0.7086614173228347" right="0.7086614173228347" top="0.7480314960629921" bottom="0.7480314960629921" header="0.31496062992125984" footer="0.31496062992125984"/>
  <pageSetup fitToHeight="33" horizontalDpi="180" verticalDpi="180" orientation="portrait" paperSize="9" scale="92" r:id="rId1"/>
  <rowBreaks count="1" manualBreakCount="1">
    <brk id="9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Елена А. Буркина</cp:lastModifiedBy>
  <cp:lastPrinted>2022-03-24T06:08:27Z</cp:lastPrinted>
  <dcterms:created xsi:type="dcterms:W3CDTF">2011-01-11T10:25:48Z</dcterms:created>
  <dcterms:modified xsi:type="dcterms:W3CDTF">2022-10-10T06:47:17Z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